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itleg" state="visible" r:id="rId4"/>
    <sheet sheetId="2" name="Categorieën" state="visible" r:id="rId5"/>
    <sheet sheetId="3" name="Betalingen" state="visible" r:id="rId6"/>
    <sheet sheetId="4" name="Overzicht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<sst xmlns="http://schemas.openxmlformats.org/spreadsheetml/2006/main" count="140" uniqueCount="86">
  <si>
    <t>Huishoudboekje</t>
  </si>
  <si>
    <t>Een huishoudboekje voor één jaar: begroot elke categorie, noteer elke betaling en zie maand voor maand hoe je ervoor staat.</t>
  </si>
  <si>
    <t>Zo werkt het</t>
  </si>
  <si>
    <t>Vul op het tabblad Categorieën het jaar in en hernoem de categorieën als je wilt. Stel per categorie een maandbudget in — wat je verwacht te verdienen of uit te geven.</t>
  </si>
  <si>
    <t>Noteer op het tabblad Betalingen elke inkomst of uitgave op een eigen regel: datum, categorie uit de keuzelijst, een korte omschrijving en het bedrag (altijd positief).</t>
  </si>
  <si>
    <t>Het tabblad Overzicht doet de rest: totalen per categorie en maand, je jaarbegroting, het verschil en twee grafieken.</t>
  </si>
  <si>
    <t>Verwijder de voorbeeldregels in januari voordat je met je eigen cijfers begint.</t>
  </si>
  <si>
    <t>De gele cellen vul je zelf in.</t>
  </si>
  <si>
    <t>Witte cellen rekenen vanzelf (ze zijn beveiligd zodat je geen formule overschrijft — Controleren → Beveiliging blad opheffen, zonder wachtwoord).</t>
  </si>
  <si>
    <t>Tips</t>
  </si>
  <si>
    <t>•  Werk je betalingen één keer per week bij — dat kost vijf minuten en je budget blijft kloppen.</t>
  </si>
  <si>
    <t>•  Rood in het overzicht betekent dat een categorie boven de begroting zit voor de maanden tot nu toe.</t>
  </si>
  <si>
    <t>•  Spaarquote = (inkomsten − uitgaven) ÷ inkomsten. 10–20 % is een mooi doel.</t>
  </si>
  <si>
    <t>•  Potjes: plan vakanties, cadeaus en autoreparaties als maandbedrag, dan word je niet verrast.</t>
  </si>
  <si>
    <t>Gratis sjabloon van Planmero · planmero.com/nl/huishoudboekje-excel/</t>
  </si>
  <si>
    <t>Categorieën en maandbudget</t>
  </si>
  <si>
    <t>Hernoem de categorieën zoals je wilt en stel in hoeveel je per maand begroot. Het jaar geldt voor de hele werkmap.</t>
  </si>
  <si>
    <t>Jaar</t>
  </si>
  <si>
    <t>Categorie</t>
  </si>
  <si>
    <t>Soort</t>
  </si>
  <si>
    <t>Begroot per maand</t>
  </si>
  <si>
    <t>Begroot / jaar</t>
  </si>
  <si>
    <t>Salaris</t>
  </si>
  <si>
    <t>Inkomsten</t>
  </si>
  <si>
    <t>Salaris partner</t>
  </si>
  <si>
    <t>Toeslagen en kinderbijslag</t>
  </si>
  <si>
    <t>Eigen bedrijf</t>
  </si>
  <si>
    <t>Huurinkomsten</t>
  </si>
  <si>
    <t>Overige inkomsten</t>
  </si>
  <si>
    <t>Wonen (huur / hypotheek)</t>
  </si>
  <si>
    <t>Uitgaven</t>
  </si>
  <si>
    <t>Energie en water</t>
  </si>
  <si>
    <t>Boodschappen</t>
  </si>
  <si>
    <t>Vervoer en auto</t>
  </si>
  <si>
    <t>Telefoon en internet</t>
  </si>
  <si>
    <t>Verzekeringen</t>
  </si>
  <si>
    <t>Zorg</t>
  </si>
  <si>
    <t>Kinderen en school</t>
  </si>
  <si>
    <t>Kleding</t>
  </si>
  <si>
    <t>Uit eten</t>
  </si>
  <si>
    <t>Vrije tijd</t>
  </si>
  <si>
    <t>Abonnementen</t>
  </si>
  <si>
    <t>Vakantie</t>
  </si>
  <si>
    <t>Cadeaus</t>
  </si>
  <si>
    <t>Huis en inrichting</t>
  </si>
  <si>
    <t>Sparen en beleggen</t>
  </si>
  <si>
    <t>Aflossingen</t>
  </si>
  <si>
    <t>Overig</t>
  </si>
  <si>
    <t>Betalingen</t>
  </si>
  <si>
    <t>Eén regel per inkomst of uitgave. Bedragen zijn positief; de categorie bepaalt of het inkomsten of uitgaven zijn.</t>
  </si>
  <si>
    <t>Datum</t>
  </si>
  <si>
    <t>Omschrijving</t>
  </si>
  <si>
    <t>Bedrag</t>
  </si>
  <si>
    <t>Salaris januari</t>
  </si>
  <si>
    <t>Huur</t>
  </si>
  <si>
    <t>Stroom en gas</t>
  </si>
  <si>
    <t>Supermarkt</t>
  </si>
  <si>
    <t>Tanken</t>
  </si>
  <si>
    <t>Mobiel en internet</t>
  </si>
  <si>
    <t>Bioscoop</t>
  </si>
  <si>
    <t>Streaming</t>
  </si>
  <si>
    <t>Maandelijks sparen</t>
  </si>
  <si>
    <t>Jaaroverzicht</t>
  </si>
  <si>
    <t>Alles hier wordt berekend uit het tabblad Betalingen. Rood: boven de begroting voor de maanden tot nu toe.</t>
  </si>
  <si>
    <t>Saldo</t>
  </si>
  <si>
    <t>Spaarquote</t>
  </si>
  <si>
    <t>Per maand</t>
  </si>
  <si>
    <t/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</si>
  <si>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</si>
  <si>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</si>
  <si>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</si>
  <si>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</si>
  <si>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</si>
  <si>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</si>
  <si>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</si>
  <si>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</si>
  <si>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</si>
  <si>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</si>
  <si>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</si>
  <si>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</si>
  <si>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Totaal</t>
  </si>
  <si>
    <t>Per categorie</t>
  </si>
  <si>
    <t>Begroot per jaar</t>
  </si>
  <si>
    <t>Werkelijk</t>
  </si>
  <si>
    <t>Verschil</t>
  </si>
  <si>
    <t>% van begroot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</si>
</sst>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;-#,##0.00 &quot;€&quot;"/>
    <numFmt numFmtId="165" formatCode="0.0%"/>
    <numFmt numFmtId="166" formatCode="#,##0.00 &quot;€&quot;;-#,##0.00 &quot;€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Inkomsten en uitgaven per maand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Inkomsten</c:v>
          </c:tx>
          <c:spPr>
            <a:solidFill>
              <a:srgbClr val="12805A"/>
            </a:solidFill>
          </c:spPr>
          <c:invertIfNegative val="0"/>
          <c:cat>
            <c:strRef>
              <c:f>'Overzicht'!$C$8:$N$8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'Overzicht'!$C$9:$N$9</c:f>
              <c:numCache>
                <c:formatCode>General</c:formatCode>
                <c:ptCount val="12"/>
                <c:pt idx="0">
                  <c:v>2400</c:v>
                </c:pt>
              </c:numCache>
            </c:numRef>
          </c:val>
        </c:ser>
        <c:ser>
          <c:idx val="1"/>
          <c:order val="1"/>
          <c:tx>
            <c:v>Uitgaven</c:v>
          </c:tx>
          <c:spPr>
            <a:solidFill>
              <a:srgbClr val="D4A72C"/>
            </a:solidFill>
          </c:spPr>
          <c:invertIfNegative val="0"/>
          <c:cat>
            <c:strRef>
              <c:f>'Overzicht'!$C$8:$N$8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'Overzicht'!$C$10:$N$10</c:f>
              <c:numCache>
                <c:formatCode>General</c:formatCode>
                <c:ptCount val="12"/>
                <c:pt idx="0">
                  <c:v>1526.59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Waar je geld naartoe gaat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Uitgaven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'Overzicht'!$A$42:$A$59</c:f>
              <c:strCache>
                <c:ptCount val="18"/>
                <c:pt idx="0">
                  <c:v>Wonen (huur / hypotheek)</c:v>
                </c:pt>
                <c:pt idx="1">
                  <c:v>Energie en water</c:v>
                </c:pt>
                <c:pt idx="2">
                  <c:v>Boodschappen</c:v>
                </c:pt>
                <c:pt idx="3">
                  <c:v>Vervoer en auto</c:v>
                </c:pt>
                <c:pt idx="4">
                  <c:v>Telefoon en internet</c:v>
                </c:pt>
                <c:pt idx="5">
                  <c:v>Verzekeringen</c:v>
                </c:pt>
                <c:pt idx="6">
                  <c:v>Zorg</c:v>
                </c:pt>
                <c:pt idx="7">
                  <c:v>Kinderen en school</c:v>
                </c:pt>
                <c:pt idx="8">
                  <c:v>Kleding</c:v>
                </c:pt>
                <c:pt idx="9">
                  <c:v>Uit eten</c:v>
                </c:pt>
                <c:pt idx="10">
                  <c:v>Vrije tijd</c:v>
                </c:pt>
                <c:pt idx="11">
                  <c:v>Abonnementen</c:v>
                </c:pt>
                <c:pt idx="12">
                  <c:v>Vakantie</c:v>
                </c:pt>
                <c:pt idx="13">
                  <c:v>Cadeaus</c:v>
                </c:pt>
                <c:pt idx="14">
                  <c:v>Huis en inrichting</c:v>
                </c:pt>
                <c:pt idx="15">
                  <c:v>Sparen en beleggen</c:v>
                </c:pt>
                <c:pt idx="16">
                  <c:v>Aflossingen</c:v>
                </c:pt>
                <c:pt idx="17">
                  <c:v>Overig</c:v>
                </c:pt>
              </c:strCache>
            </c:strRef>
          </c:cat>
          <c:val>
            <c:numRef>
              <c:f>'Overzicht'!$O$42:$O$59</c:f>
              <c:numCache>
                <c:formatCode>General</c:formatCode>
                <c:ptCount val="18"/>
                <c:pt idx="0">
                  <c:v>850</c:v>
                </c:pt>
                <c:pt idx="1">
                  <c:v>120</c:v>
                </c:pt>
                <c:pt idx="2">
                  <c:v>170.6</c:v>
                </c:pt>
                <c:pt idx="3">
                  <c:v>60</c:v>
                </c:pt>
                <c:pt idx="4">
                  <c:v>35</c:v>
                </c:pt>
                <c:pt idx="10">
                  <c:v>28</c:v>
                </c:pt>
                <c:pt idx="11">
                  <c:v>12.99</c:v>
                </c:pt>
                <c:pt idx="15">
                  <c:v>250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nl/huishoudboekje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36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2400</v>
      </c>
      <c r="E5" s="21" t="str">
        <f>IF(B5="","",IFERROR(VLOOKUP(B5,'Categorieën'!$A$7:$B$30,2,FALSE),""))</f>
        <v>Inkomsten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850</v>
      </c>
      <c r="E6" s="21" t="str">
        <f>IF(B6="","",IFERROR(VLOOKUP(B6,'Categorieën'!$A$7:$B$30,2,FALSE),""))</f>
        <v>Uitgaven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120</v>
      </c>
      <c r="E7" s="21" t="str">
        <f>IF(B7="","",IFERROR(VLOOKUP(B7,'Categorieën'!$A$7:$B$30,2,FALSE),""))</f>
        <v>Uitgaven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96.4</v>
      </c>
      <c r="E8" s="21" t="str">
        <f>IF(B8="","",IFERROR(VLOOKUP(B8,'Categorieën'!$A$7:$B$30,2,FALSE),""))</f>
        <v>Uitgaven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74.2</v>
      </c>
      <c r="E9" s="21" t="str">
        <f>IF(B9="","",IFERROR(VLOOKUP(B9,'Categorieën'!$A$7:$B$30,2,FALSE),""))</f>
        <v>Uitgaven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60</v>
      </c>
      <c r="E10" s="21" t="str">
        <f>IF(B10="","",IFERROR(VLOOKUP(B10,'Categorieën'!$A$7:$B$30,2,FALSE),""))</f>
        <v>Uitgaven</v>
      </c>
    </row>
    <row r="11" spans="1:5" x14ac:dyDescent="0.25">
      <c r="A11" s="20">
        <v>46402</v>
      </c>
      <c r="B11" s="15" t="s">
        <v>34</v>
      </c>
      <c r="C11" s="15" t="s">
        <v>58</v>
      </c>
      <c r="D11" s="17">
        <v>35</v>
      </c>
      <c r="E11" s="21" t="str">
        <f>IF(B11="","",IFERROR(VLOOKUP(B11,'Categorieën'!$A$7:$B$30,2,FALSE),""))</f>
        <v>Uitgaven</v>
      </c>
    </row>
    <row r="12" spans="1:5" x14ac:dyDescent="0.25">
      <c r="A12" s="20">
        <v>46405</v>
      </c>
      <c r="B12" s="15" t="s">
        <v>40</v>
      </c>
      <c r="C12" s="15" t="s">
        <v>59</v>
      </c>
      <c r="D12" s="17">
        <v>28</v>
      </c>
      <c r="E12" s="21" t="str">
        <f>IF(B12="","",IFERROR(VLOOKUP(B12,'Categorieën'!$A$7:$B$30,2,FALSE),""))</f>
        <v>Uitgaven</v>
      </c>
    </row>
    <row r="13" spans="1:5" x14ac:dyDescent="0.25">
      <c r="A13" s="20">
        <v>46407</v>
      </c>
      <c r="B13" s="15" t="s">
        <v>41</v>
      </c>
      <c r="C13" s="15" t="s">
        <v>60</v>
      </c>
      <c r="D13" s="17">
        <v>12.99</v>
      </c>
      <c r="E13" s="21" t="str">
        <f>IF(B13="","",IFERROR(VLOOKUP(B13,'Categorieën'!$A$7:$B$30,2,FALSE),""))</f>
        <v>Uitgaven</v>
      </c>
    </row>
    <row r="14" spans="1:5" x14ac:dyDescent="0.25">
      <c r="A14" s="20">
        <v>46398</v>
      </c>
      <c r="B14" s="15" t="s">
        <v>45</v>
      </c>
      <c r="C14" s="15" t="s">
        <v>61</v>
      </c>
      <c r="D14" s="17">
        <v>250</v>
      </c>
      <c r="E14" s="21" t="str">
        <f>IF(B14="","",IFERROR(VLOOKUP(B14,'Categorieën'!$A$7:$B$30,2,FALSE),""))</f>
        <v>Uitgaven</v>
      </c>
    </row>
    <row r="15" spans="1:5" x14ac:dyDescent="0.25">
      <c r="A15" s="20"/>
      <c r="B15" s="15"/>
      <c r="C15" s="15"/>
      <c r="D15" s="17"/>
      <c r="E15" s="21" t="str">
        <f>IF(B15="","",IFERROR(VLOOKUP(B15,'Categorieën'!$A$7:$B$30,2,FALSE),""))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IF(B16="","",IFERROR(VLOOKUP(B16,'Categorieën'!$A$7:$B$30,2,FALSE),""))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IF(B17="","",IFERROR(VLOOKUP(B17,'Categorieën'!$A$7:$B$30,2,FALSE),""))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IF(B18="","",IFERROR(VLOOKUP(B18,'Categorieën'!$A$7:$B$30,2,FALSE),""))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IF(B19="","",IFERROR(VLOOKUP(B19,'Categorieën'!$A$7:$B$30,2,FALSE),""))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IF(B20="","",IFERROR(VLOOKUP(B20,'Categorieën'!$A$7:$B$30,2,FALSE),""))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IF(B21="","",IFERROR(VLOOKUP(B21,'Categorieën'!$A$7:$B$30,2,FALSE),""))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IF(B22="","",IFERROR(VLOOKUP(B22,'Categorieën'!$A$7:$B$30,2,FALSE),""))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IF(B23="","",IFERROR(VLOOKUP(B23,'Categorieën'!$A$7:$B$30,2,FALSE),""))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IF(B24="","",IFERROR(VLOOKUP(B24,'Categorieën'!$A$7:$B$30,2,FALSE),""))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IF(B25="","",IFERROR(VLOOKUP(B25,'Categorieën'!$A$7:$B$30,2,FALSE),""))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IF(B26="","",IFERROR(VLOOKUP(B26,'Categorieën'!$A$7:$B$30,2,FALSE),""))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IF(B27="","",IFERROR(VLOOKUP(B27,'Categorieën'!$A$7:$B$30,2,FALSE),""))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IF(B28="","",IFERROR(VLOOKUP(B28,'Categorieën'!$A$7:$B$30,2,FALSE),""))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IF(B29="","",IFERROR(VLOOKUP(B29,'Categorieën'!$A$7:$B$30,2,FALSE),""))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IF(B30="","",IFERROR(VLOOKUP(B30,'Categorieën'!$A$7:$B$30,2,FALSE),""))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IF(B31="","",IFERROR(VLOOKUP(B31,'Categorieën'!$A$7:$B$30,2,FALSE),""))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IF(B32="","",IFERROR(VLOOKUP(B32,'Categorieën'!$A$7:$B$30,2,FALSE),""))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IF(B33="","",IFERROR(VLOOKUP(B33,'Categorieën'!$A$7:$B$30,2,FALSE),""))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IF(B34="","",IFERROR(VLOOKUP(B34,'Categorieën'!$A$7:$B$30,2,FALSE),""))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IF(B35="","",IFERROR(VLOOKUP(B35,'Categorieën'!$A$7:$B$30,2,FALSE),""))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IF(B36="","",IFERROR(VLOOKUP(B36,'Categorieën'!$A$7:$B$30,2,FALSE),""))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IF(B37="","",IFERROR(VLOOKUP(B37,'Categorieën'!$A$7:$B$30,2,FALSE),""))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IF(B38="","",IFERROR(VLOOKUP(B38,'Categorieën'!$A$7:$B$30,2,FALSE),""))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IF(B39="","",IFERROR(VLOOKUP(B39,'Categorieën'!$A$7:$B$30,2,FALSE),""))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IF(B40="","",IFERROR(VLOOKUP(B40,'Categorieën'!$A$7:$B$30,2,FALSE),""))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IF(B41="","",IFERROR(VLOOKUP(B41,'Categorieën'!$A$7:$B$30,2,FALSE),""))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IF(B42="","",IFERROR(VLOOKUP(B42,'Categorieën'!$A$7:$B$30,2,FALSE),""))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IF(B43="","",IFERROR(VLOOKUP(B43,'Categorieën'!$A$7:$B$30,2,FALSE),""))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IF(B44="","",IFERROR(VLOOKUP(B44,'Categorieën'!$A$7:$B$30,2,FALSE),""))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IF(B45="","",IFERROR(VLOOKUP(B45,'Categorieën'!$A$7:$B$30,2,FALSE),""))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IF(B46="","",IFERROR(VLOOKUP(B46,'Categorieën'!$A$7:$B$30,2,FALSE),""))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IF(B47="","",IFERROR(VLOOKUP(B47,'Categorieën'!$A$7:$B$30,2,FALSE),""))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IF(B48="","",IFERROR(VLOOKUP(B48,'Categorieën'!$A$7:$B$30,2,FALSE),""))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IF(B49="","",IFERROR(VLOOKUP(B49,'Categorieën'!$A$7:$B$30,2,FALSE),""))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IF(B50="","",IFERROR(VLOOKUP(B50,'Categorieën'!$A$7:$B$30,2,FALSE),""))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IF(B51="","",IFERROR(VLOOKUP(B51,'Categorieën'!$A$7:$B$30,2,FALSE),""))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IF(B52="","",IFERROR(VLOOKUP(B52,'Categorieën'!$A$7:$B$30,2,FALSE),""))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IF(B53="","",IFERROR(VLOOKUP(B53,'Categorieën'!$A$7:$B$30,2,FALSE),""))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IF(B54="","",IFERROR(VLOOKUP(B54,'Categorieën'!$A$7:$B$30,2,FALSE),""))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IF(B55="","",IFERROR(VLOOKUP(B55,'Categorieën'!$A$7:$B$30,2,FALSE),""))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IF(B56="","",IFERROR(VLOOKUP(B56,'Categorieën'!$A$7:$B$30,2,FALSE),""))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IF(B57="","",IFERROR(VLOOKUP(B57,'Categorieën'!$A$7:$B$30,2,FALSE),""))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IF(B58="","",IFERROR(VLOOKUP(B58,'Categorieën'!$A$7:$B$30,2,FALSE),""))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IF(B59="","",IFERROR(VLOOKUP(B59,'Categorieën'!$A$7:$B$30,2,FALSE),""))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IF(B60="","",IFERROR(VLOOKUP(B60,'Categorieën'!$A$7:$B$30,2,FALSE),""))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IF(B61="","",IFERROR(VLOOKUP(B61,'Categorieën'!$A$7:$B$30,2,FALSE),""))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IF(B62="","",IFERROR(VLOOKUP(B62,'Categorieën'!$A$7:$B$30,2,FALSE),""))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IF(B63="","",IFERROR(VLOOKUP(B63,'Categorieën'!$A$7:$B$30,2,FALSE),""))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IF(B64="","",IFERROR(VLOOKUP(B64,'Categorieën'!$A$7:$B$30,2,FALSE),""))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IF(B65="","",IFERROR(VLOOKUP(B65,'Categorieën'!$A$7:$B$30,2,FALSE),""))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IF(B66="","",IFERROR(VLOOKUP(B66,'Categorieën'!$A$7:$B$30,2,FALSE),""))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IF(B67="","",IFERROR(VLOOKUP(B67,'Categorieën'!$A$7:$B$30,2,FALSE),""))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IF(B68="","",IFERROR(VLOOKUP(B68,'Categorieën'!$A$7:$B$30,2,FALSE),""))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IF(B69="","",IFERROR(VLOOKUP(B69,'Categorieën'!$A$7:$B$30,2,FALSE),""))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IF(B70="","",IFERROR(VLOOKUP(B70,'Categorieën'!$A$7:$B$30,2,FALSE),""))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IF(B71="","",IFERROR(VLOOKUP(B71,'Categorieën'!$A$7:$B$30,2,FALSE),""))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IF(B72="","",IFERROR(VLOOKUP(B72,'Categorieën'!$A$7:$B$30,2,FALSE),""))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IF(B73="","",IFERROR(VLOOKUP(B73,'Categorieën'!$A$7:$B$30,2,FALSE),""))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IF(B74="","",IFERROR(VLOOKUP(B74,'Categorieën'!$A$7:$B$30,2,FALSE),""))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IF(B75="","",IFERROR(VLOOKUP(B75,'Categorieën'!$A$7:$B$30,2,FALSE),""))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IF(B76="","",IFERROR(VLOOKUP(B76,'Categorieën'!$A$7:$B$30,2,FALSE),""))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IF(B77="","",IFERROR(VLOOKUP(B77,'Categorieën'!$A$7:$B$30,2,FALSE),""))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IF(B78="","",IFERROR(VLOOKUP(B78,'Categorieën'!$A$7:$B$30,2,FALSE),""))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IF(B79="","",IFERROR(VLOOKUP(B79,'Categorieën'!$A$7:$B$30,2,FALSE),""))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IF(B80="","",IFERROR(VLOOKUP(B80,'Categorieën'!$A$7:$B$30,2,FALSE),""))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IF(B81="","",IFERROR(VLOOKUP(B81,'Categorieën'!$A$7:$B$30,2,FALSE),""))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IF(B82="","",IFERROR(VLOOKUP(B82,'Categorieën'!$A$7:$B$30,2,FALSE),""))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IF(B83="","",IFERROR(VLOOKUP(B83,'Categorieën'!$A$7:$B$30,2,FALSE),""))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IF(B84="","",IFERROR(VLOOKUP(B84,'Categorieën'!$A$7:$B$30,2,FALSE),""))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IF(B85="","",IFERROR(VLOOKUP(B85,'Categorieën'!$A$7:$B$30,2,FALSE),""))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IF(B86="","",IFERROR(VLOOKUP(B86,'Categorieën'!$A$7:$B$30,2,FALSE),""))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IF(B87="","",IFERROR(VLOOKUP(B87,'Categorieën'!$A$7:$B$30,2,FALSE),""))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IF(B88="","",IFERROR(VLOOKUP(B88,'Categorieën'!$A$7:$B$30,2,FALSE),""))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IF(B89="","",IFERROR(VLOOKUP(B89,'Categorieën'!$A$7:$B$30,2,FALSE),""))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IF(B90="","",IFERROR(VLOOKUP(B90,'Categorieën'!$A$7:$B$30,2,FALSE),""))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IF(B91="","",IFERROR(VLOOKUP(B91,'Categorieën'!$A$7:$B$30,2,FALSE),""))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IF(B92="","",IFERROR(VLOOKUP(B92,'Categorieën'!$A$7:$B$30,2,FALSE),""))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IF(B93="","",IFERROR(VLOOKUP(B93,'Categorieën'!$A$7:$B$30,2,FALSE),""))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IF(B94="","",IFERROR(VLOOKUP(B94,'Categorieën'!$A$7:$B$30,2,FALSE),""))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IF(B95="","",IFERROR(VLOOKUP(B95,'Categorieën'!$A$7:$B$30,2,FALSE),""))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IF(B96="","",IFERROR(VLOOKUP(B96,'Categorieën'!$A$7:$B$30,2,FALSE),""))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IF(B97="","",IFERROR(VLOOKUP(B97,'Categorieën'!$A$7:$B$30,2,FALSE),""))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IF(B98="","",IFERROR(VLOOKUP(B98,'Categorieën'!$A$7:$B$30,2,FALSE),""))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IF(B99="","",IFERROR(VLOOKUP(B99,'Categorieën'!$A$7:$B$30,2,FALSE),""))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IF(B100="","",IFERROR(VLOOKUP(B100,'Categorieën'!$A$7:$B$30,2,FALSE),""))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IF(B101="","",IFERROR(VLOOKUP(B101,'Categorieën'!$A$7:$B$30,2,FALSE),""))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IF(B102="","",IFERROR(VLOOKUP(B102,'Categorieën'!$A$7:$B$30,2,FALSE),""))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IF(B103="","",IFERROR(VLOOKUP(B103,'Categorieën'!$A$7:$B$30,2,FALSE),""))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IF(B104="","",IFERROR(VLOOKUP(B104,'Categorieën'!$A$7:$B$30,2,FALSE),""))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IF(B105="","",IFERROR(VLOOKUP(B105,'Categorieën'!$A$7:$B$30,2,FALSE),""))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IF(B106="","",IFERROR(VLOOKUP(B106,'Categorieën'!$A$7:$B$30,2,FALSE),""))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IF(B107="","",IFERROR(VLOOKUP(B107,'Categorieën'!$A$7:$B$30,2,FALSE),""))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IF(B108="","",IFERROR(VLOOKUP(B108,'Categorieën'!$A$7:$B$30,2,FALSE),""))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IF(B109="","",IFERROR(VLOOKUP(B109,'Categorieën'!$A$7:$B$30,2,FALSE),""))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IF(B110="","",IFERROR(VLOOKUP(B110,'Categorieën'!$A$7:$B$30,2,FALSE),""))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IF(B111="","",IFERROR(VLOOKUP(B111,'Categorieën'!$A$7:$B$30,2,FALSE),""))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IF(B112="","",IFERROR(VLOOKUP(B112,'Categorieën'!$A$7:$B$30,2,FALSE),""))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IF(B113="","",IFERROR(VLOOKUP(B113,'Categorieën'!$A$7:$B$30,2,FALSE),""))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IF(B114="","",IFERROR(VLOOKUP(B114,'Categorieën'!$A$7:$B$30,2,FALSE),""))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IF(B115="","",IFERROR(VLOOKUP(B115,'Categorieën'!$A$7:$B$30,2,FALSE),""))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IF(B116="","",IFERROR(VLOOKUP(B116,'Categorieën'!$A$7:$B$30,2,FALSE),""))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IF(B117="","",IFERROR(VLOOKUP(B117,'Categorieën'!$A$7:$B$30,2,FALSE),""))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IF(B118="","",IFERROR(VLOOKUP(B118,'Categorieën'!$A$7:$B$30,2,FALSE),""))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IF(B119="","",IFERROR(VLOOKUP(B119,'Categorieën'!$A$7:$B$30,2,FALSE),""))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IF(B120="","",IFERROR(VLOOKUP(B120,'Categorieën'!$A$7:$B$30,2,FALSE),""))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IF(B121="","",IFERROR(VLOOKUP(B121,'Categorieën'!$A$7:$B$30,2,FALSE),""))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IF(B122="","",IFERROR(VLOOKUP(B122,'Categorieën'!$A$7:$B$30,2,FALSE),""))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IF(B123="","",IFERROR(VLOOKUP(B123,'Categorieën'!$A$7:$B$30,2,FALSE),""))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IF(B124="","",IFERROR(VLOOKUP(B124,'Categorieën'!$A$7:$B$30,2,FALSE),""))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IF(B125="","",IFERROR(VLOOKUP(B125,'Categorieën'!$A$7:$B$30,2,FALSE),""))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IF(B126="","",IFERROR(VLOOKUP(B126,'Categorieën'!$A$7:$B$30,2,FALSE),""))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IF(B127="","",IFERROR(VLOOKUP(B127,'Categorieën'!$A$7:$B$30,2,FALSE),""))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IF(B128="","",IFERROR(VLOOKUP(B128,'Categorieën'!$A$7:$B$30,2,FALSE),""))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IF(B129="","",IFERROR(VLOOKUP(B129,'Categorieën'!$A$7:$B$30,2,FALSE),""))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IF(B130="","",IFERROR(VLOOKUP(B130,'Categorieën'!$A$7:$B$30,2,FALSE),""))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IF(B131="","",IFERROR(VLOOKUP(B131,'Categorieën'!$A$7:$B$30,2,FALSE),""))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IF(B132="","",IFERROR(VLOOKUP(B132,'Categorieën'!$A$7:$B$30,2,FALSE),""))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IF(B133="","",IFERROR(VLOOKUP(B133,'Categorieën'!$A$7:$B$30,2,FALSE),""))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IF(B134="","",IFERROR(VLOOKUP(B134,'Categorieën'!$A$7:$B$30,2,FALSE),""))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IF(B135="","",IFERROR(VLOOKUP(B135,'Categorieën'!$A$7:$B$30,2,FALSE),""))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IF(B136="","",IFERROR(VLOOKUP(B136,'Categorieën'!$A$7:$B$30,2,FALSE),""))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IF(B137="","",IFERROR(VLOOKUP(B137,'Categorieën'!$A$7:$B$30,2,FALSE),""))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IF(B138="","",IFERROR(VLOOKUP(B138,'Categorieën'!$A$7:$B$30,2,FALSE),""))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IF(B139="","",IFERROR(VLOOKUP(B139,'Categorieën'!$A$7:$B$30,2,FALSE),""))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IF(B140="","",IFERROR(VLOOKUP(B140,'Categorieën'!$A$7:$B$30,2,FALSE),""))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IF(B141="","",IFERROR(VLOOKUP(B141,'Categorieën'!$A$7:$B$30,2,FALSE),""))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IF(B142="","",IFERROR(VLOOKUP(B142,'Categorieën'!$A$7:$B$30,2,FALSE),""))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IF(B143="","",IFERROR(VLOOKUP(B143,'Categorieën'!$A$7:$B$30,2,FALSE),""))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IF(B144="","",IFERROR(VLOOKUP(B144,'Categorieën'!$A$7:$B$30,2,FALSE),""))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IF(B145="","",IFERROR(VLOOKUP(B145,'Categorieën'!$A$7:$B$30,2,FALSE),""))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IF(B146="","",IFERROR(VLOOKUP(B146,'Categorieën'!$A$7:$B$30,2,FALSE),""))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IF(B147="","",IFERROR(VLOOKUP(B147,'Categorieën'!$A$7:$B$30,2,FALSE),""))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IF(B148="","",IFERROR(VLOOKUP(B148,'Categorieën'!$A$7:$B$30,2,FALSE),""))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IF(B149="","",IFERROR(VLOOKUP(B149,'Categorieën'!$A$7:$B$30,2,FALSE),""))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IF(B150="","",IFERROR(VLOOKUP(B150,'Categorieën'!$A$7:$B$30,2,FALSE),""))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IF(B151="","",IFERROR(VLOOKUP(B151,'Categorieën'!$A$7:$B$30,2,FALSE),""))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IF(B152="","",IFERROR(VLOOKUP(B152,'Categorieën'!$A$7:$B$30,2,FALSE),""))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IF(B153="","",IFERROR(VLOOKUP(B153,'Categorieën'!$A$7:$B$30,2,FALSE),""))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IF(B154="","",IFERROR(VLOOKUP(B154,'Categorieën'!$A$7:$B$30,2,FALSE),""))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IF(B155="","",IFERROR(VLOOKUP(B155,'Categorieën'!$A$7:$B$30,2,FALSE),""))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IF(B156="","",IFERROR(VLOOKUP(B156,'Categorieën'!$A$7:$B$30,2,FALSE),""))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IF(B157="","",IFERROR(VLOOKUP(B157,'Categorieën'!$A$7:$B$30,2,FALSE),""))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IF(B158="","",IFERROR(VLOOKUP(B158,'Categorieën'!$A$7:$B$30,2,FALSE),""))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IF(B159="","",IFERROR(VLOOKUP(B159,'Categorieën'!$A$7:$B$30,2,FALSE),""))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IF(B160="","",IFERROR(VLOOKUP(B160,'Categorieën'!$A$7:$B$30,2,FALSE),""))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IF(B161="","",IFERROR(VLOOKUP(B161,'Categorieën'!$A$7:$B$30,2,FALSE),""))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IF(B162="","",IFERROR(VLOOKUP(B162,'Categorieën'!$A$7:$B$30,2,FALSE),""))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IF(B163="","",IFERROR(VLOOKUP(B163,'Categorieën'!$A$7:$B$30,2,FALSE),""))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IF(B164="","",IFERROR(VLOOKUP(B164,'Categorieën'!$A$7:$B$30,2,FALSE),""))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IF(B165="","",IFERROR(VLOOKUP(B165,'Categorieën'!$A$7:$B$30,2,FALSE),""))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IF(B166="","",IFERROR(VLOOKUP(B166,'Categorieën'!$A$7:$B$30,2,FALSE),""))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IF(B167="","",IFERROR(VLOOKUP(B167,'Categorieën'!$A$7:$B$30,2,FALSE),""))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IF(B168="","",IFERROR(VLOOKUP(B168,'Categorieën'!$A$7:$B$30,2,FALSE),""))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IF(B169="","",IFERROR(VLOOKUP(B169,'Categorieën'!$A$7:$B$30,2,FALSE),""))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IF(B170="","",IFERROR(VLOOKUP(B170,'Categorieën'!$A$7:$B$30,2,FALSE),""))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IF(B171="","",IFERROR(VLOOKUP(B171,'Categorieën'!$A$7:$B$30,2,FALSE),""))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IF(B172="","",IFERROR(VLOOKUP(B172,'Categorieën'!$A$7:$B$30,2,FALSE),""))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IF(B173="","",IFERROR(VLOOKUP(B173,'Categorieën'!$A$7:$B$30,2,FALSE),""))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IF(B174="","",IFERROR(VLOOKUP(B174,'Categorieën'!$A$7:$B$30,2,FALSE),""))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IF(B175="","",IFERROR(VLOOKUP(B175,'Categorieën'!$A$7:$B$30,2,FALSE),""))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IF(B176="","",IFERROR(VLOOKUP(B176,'Categorieën'!$A$7:$B$30,2,FALSE),""))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IF(B177="","",IFERROR(VLOOKUP(B177,'Categorieën'!$A$7:$B$30,2,FALSE),""))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IF(B178="","",IFERROR(VLOOKUP(B178,'Categorieën'!$A$7:$B$30,2,FALSE),""))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IF(B179="","",IFERROR(VLOOKUP(B179,'Categorieën'!$A$7:$B$30,2,FALSE),""))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IF(B180="","",IFERROR(VLOOKUP(B180,'Categorieën'!$A$7:$B$30,2,FALSE),""))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IF(B181="","",IFERROR(VLOOKUP(B181,'Categorieën'!$A$7:$B$30,2,FALSE),""))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IF(B182="","",IFERROR(VLOOKUP(B182,'Categorieën'!$A$7:$B$30,2,FALSE),""))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IF(B183="","",IFERROR(VLOOKUP(B183,'Categorieën'!$A$7:$B$30,2,FALSE),""))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IF(B184="","",IFERROR(VLOOKUP(B184,'Categorieën'!$A$7:$B$30,2,FALSE),""))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IF(B185="","",IFERROR(VLOOKUP(B185,'Categorieën'!$A$7:$B$30,2,FALSE),""))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IF(B186="","",IFERROR(VLOOKUP(B186,'Categorieën'!$A$7:$B$30,2,FALSE),""))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IF(B187="","",IFERROR(VLOOKUP(B187,'Categorieën'!$A$7:$B$30,2,FALSE),""))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IF(B188="","",IFERROR(VLOOKUP(B188,'Categorieën'!$A$7:$B$30,2,FALSE),""))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IF(B189="","",IFERROR(VLOOKUP(B189,'Categorieën'!$A$7:$B$30,2,FALSE),""))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IF(B190="","",IFERROR(VLOOKUP(B190,'Categorieën'!$A$7:$B$30,2,FALSE),""))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IF(B191="","",IFERROR(VLOOKUP(B191,'Categorieën'!$A$7:$B$30,2,FALSE),""))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IF(B192="","",IFERROR(VLOOKUP(B192,'Categorieën'!$A$7:$B$30,2,FALSE),""))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IF(B193="","",IFERROR(VLOOKUP(B193,'Categorieën'!$A$7:$B$30,2,FALSE),""))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IF(B194="","",IFERROR(VLOOKUP(B194,'Categorieën'!$A$7:$B$30,2,FALSE),""))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IF(B195="","",IFERROR(VLOOKUP(B195,'Categorieën'!$A$7:$B$30,2,FALSE),""))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IF(B196="","",IFERROR(VLOOKUP(B196,'Categorieën'!$A$7:$B$30,2,FALSE),""))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IF(B197="","",IFERROR(VLOOKUP(B197,'Categorieën'!$A$7:$B$30,2,FALSE),""))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IF(B198="","",IFERROR(VLOOKUP(B198,'Categorieën'!$A$7:$B$30,2,FALSE),""))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IF(B199="","",IFERROR(VLOOKUP(B199,'Categorieën'!$A$7:$B$30,2,FALSE),""))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IF(B200="","",IFERROR(VLOOKUP(B200,'Categorieën'!$A$7:$B$30,2,FALSE),""))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IF(B201="","",IFERROR(VLOOKUP(B201,'Categorieën'!$A$7:$B$30,2,FALSE),""))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IF(B202="","",IFERROR(VLOOKUP(B202,'Categorieën'!$A$7:$B$30,2,FALSE),""))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IF(B203="","",IFERROR(VLOOKUP(B203,'Categorieën'!$A$7:$B$30,2,FALSE),""))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IF(B204="","",IFERROR(VLOOKUP(B204,'Categorieën'!$A$7:$B$30,2,FALSE),""))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IF(B205="","",IFERROR(VLOOKUP(B205,'Categorieën'!$A$7:$B$30,2,FALSE),""))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IF(B206="","",IFERROR(VLOOKUP(B206,'Categorieën'!$A$7:$B$30,2,FALSE),""))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IF(B207="","",IFERROR(VLOOKUP(B207,'Categorieën'!$A$7:$B$30,2,FALSE),""))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IF(B208="","",IFERROR(VLOOKUP(B208,'Categorieën'!$A$7:$B$30,2,FALSE),""))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IF(B209="","",IFERROR(VLOOKUP(B209,'Categorieën'!$A$7:$B$30,2,FALSE),""))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IF(B210="","",IFERROR(VLOOKUP(B210,'Categorieën'!$A$7:$B$30,2,FALSE),""))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IF(B211="","",IFERROR(VLOOKUP(B211,'Categorieën'!$A$7:$B$30,2,FALSE),""))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IF(B212="","",IFERROR(VLOOKUP(B212,'Categorieën'!$A$7:$B$30,2,FALSE),""))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IF(B213="","",IFERROR(VLOOKUP(B213,'Categorieën'!$A$7:$B$30,2,FALSE),""))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IF(B214="","",IFERROR(VLOOKUP(B214,'Categorieën'!$A$7:$B$30,2,FALSE),""))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IF(B215="","",IFERROR(VLOOKUP(B215,'Categorieën'!$A$7:$B$30,2,FALSE),""))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IF(B216="","",IFERROR(VLOOKUP(B216,'Categorieën'!$A$7:$B$30,2,FALSE),""))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IF(B217="","",IFERROR(VLOOKUP(B217,'Categorieën'!$A$7:$B$30,2,FALSE),""))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IF(B218="","",IFERROR(VLOOKUP(B218,'Categorieën'!$A$7:$B$30,2,FALSE),""))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IF(B219="","",IFERROR(VLOOKUP(B219,'Categorieën'!$A$7:$B$30,2,FALSE),""))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IF(B220="","",IFERROR(VLOOKUP(B220,'Categorieën'!$A$7:$B$30,2,FALSE),""))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IF(B221="","",IFERROR(VLOOKUP(B221,'Categorieën'!$A$7:$B$30,2,FALSE),""))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IF(B222="","",IFERROR(VLOOKUP(B222,'Categorieën'!$A$7:$B$30,2,FALSE),""))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IF(B223="","",IFERROR(VLOOKUP(B223,'Categorieën'!$A$7:$B$30,2,FALSE),""))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IF(B224="","",IFERROR(VLOOKUP(B224,'Categorieën'!$A$7:$B$30,2,FALSE),""))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IF(B225="","",IFERROR(VLOOKUP(B225,'Categorieën'!$A$7:$B$30,2,FALSE),""))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IF(B226="","",IFERROR(VLOOKUP(B226,'Categorieën'!$A$7:$B$30,2,FALSE),""))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IF(B227="","",IFERROR(VLOOKUP(B227,'Categorieën'!$A$7:$B$30,2,FALSE),""))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IF(B228="","",IFERROR(VLOOKUP(B228,'Categorieën'!$A$7:$B$30,2,FALSE),""))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IF(B229="","",IFERROR(VLOOKUP(B229,'Categorieën'!$A$7:$B$30,2,FALSE),""))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IF(B230="","",IFERROR(VLOOKUP(B230,'Categorieën'!$A$7:$B$30,2,FALSE),""))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IF(B231="","",IFERROR(VLOOKUP(B231,'Categorieën'!$A$7:$B$30,2,FALSE),""))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IF(B232="","",IFERROR(VLOOKUP(B232,'Categorieën'!$A$7:$B$30,2,FALSE),""))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IF(B233="","",IFERROR(VLOOKUP(B233,'Categorieën'!$A$7:$B$30,2,FALSE),""))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IF(B234="","",IFERROR(VLOOKUP(B234,'Categorieën'!$A$7:$B$30,2,FALSE),""))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IF(B235="","",IFERROR(VLOOKUP(B235,'Categorieën'!$A$7:$B$30,2,FALSE),""))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IF(B236="","",IFERROR(VLOOKUP(B236,'Categorieën'!$A$7:$B$30,2,FALSE),""))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IF(B237="","",IFERROR(VLOOKUP(B237,'Categorieën'!$A$7:$B$30,2,FALSE),""))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IF(B238="","",IFERROR(VLOOKUP(B238,'Categorieën'!$A$7:$B$30,2,FALSE),""))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IF(B239="","",IFERROR(VLOOKUP(B239,'Categorieën'!$A$7:$B$30,2,FALSE),""))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IF(B240="","",IFERROR(VLOOKUP(B240,'Categorieën'!$A$7:$B$30,2,FALSE),""))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IF(B241="","",IFERROR(VLOOKUP(B241,'Categorieën'!$A$7:$B$30,2,FALSE),""))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IF(B242="","",IFERROR(VLOOKUP(B242,'Categorieën'!$A$7:$B$30,2,FALSE),""))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IF(B243="","",IFERROR(VLOOKUP(B243,'Categorieën'!$A$7:$B$30,2,FALSE),""))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IF(B244="","",IFERROR(VLOOKUP(B244,'Categorieën'!$A$7:$B$30,2,FALSE),""))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IF(B245="","",IFERROR(VLOOKUP(B245,'Categorieën'!$A$7:$B$30,2,FALSE),""))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IF(B246="","",IFERROR(VLOOKUP(B246,'Categorieën'!$A$7:$B$30,2,FALSE),""))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IF(B247="","",IFERROR(VLOOKUP(B247,'Categorieën'!$A$7:$B$30,2,FALSE),""))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IF(B248="","",IFERROR(VLOOKUP(B248,'Categorieën'!$A$7:$B$30,2,FALSE),""))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IF(B249="","",IFERROR(VLOOKUP(B249,'Categorieën'!$A$7:$B$30,2,FALSE),""))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IF(B250="","",IFERROR(VLOOKUP(B250,'Categorieën'!$A$7:$B$30,2,FALSE),""))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IF(B251="","",IFERROR(VLOOKUP(B251,'Categorieën'!$A$7:$B$30,2,FALSE),""))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IF(B252="","",IFERROR(VLOOKUP(B252,'Categorieën'!$A$7:$B$30,2,FALSE),""))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IF(B253="","",IFERROR(VLOOKUP(B253,'Categorieën'!$A$7:$B$30,2,FALSE),""))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IF(B254="","",IFERROR(VLOOKUP(B254,'Categorieën'!$A$7:$B$30,2,FALSE),""))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IF(B255="","",IFERROR(VLOOKUP(B255,'Categorieën'!$A$7:$B$30,2,FALSE),""))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IF(B256="","",IFERROR(VLOOKUP(B256,'Categorieën'!$A$7:$B$30,2,FALSE),""))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IF(B257="","",IFERROR(VLOOKUP(B257,'Categorieën'!$A$7:$B$30,2,FALSE),""))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IF(B258="","",IFERROR(VLOOKUP(B258,'Categorieën'!$A$7:$B$30,2,FALSE),""))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IF(B259="","",IFERROR(VLOOKUP(B259,'Categorieën'!$A$7:$B$30,2,FALSE),""))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IF(B260="","",IFERROR(VLOOKUP(B260,'Categorieën'!$A$7:$B$30,2,FALSE),""))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IF(B261="","",IFERROR(VLOOKUP(B261,'Categorieën'!$A$7:$B$30,2,FALSE),""))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IF(B262="","",IFERROR(VLOOKUP(B262,'Categorieën'!$A$7:$B$30,2,FALSE),""))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IF(B263="","",IFERROR(VLOOKUP(B263,'Categorieën'!$A$7:$B$30,2,FALSE),""))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IF(B264="","",IFERROR(VLOOKUP(B264,'Categorieën'!$A$7:$B$30,2,FALSE),""))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IF(B265="","",IFERROR(VLOOKUP(B265,'Categorieën'!$A$7:$B$30,2,FALSE),""))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IF(B266="","",IFERROR(VLOOKUP(B266,'Categorieën'!$A$7:$B$30,2,FALSE),""))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IF(B267="","",IFERROR(VLOOKUP(B267,'Categorieën'!$A$7:$B$30,2,FALSE),""))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IF(B268="","",IFERROR(VLOOKUP(B268,'Categorieën'!$A$7:$B$30,2,FALSE),""))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IF(B269="","",IFERROR(VLOOKUP(B269,'Categorieën'!$A$7:$B$30,2,FALSE),""))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IF(B270="","",IFERROR(VLOOKUP(B270,'Categorieën'!$A$7:$B$30,2,FALSE),""))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IF(B271="","",IFERROR(VLOOKUP(B271,'Categorieën'!$A$7:$B$30,2,FALSE),""))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IF(B272="","",IFERROR(VLOOKUP(B272,'Categorieën'!$A$7:$B$30,2,FALSE),""))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IF(B273="","",IFERROR(VLOOKUP(B273,'Categorieën'!$A$7:$B$30,2,FALSE),""))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IF(B274="","",IFERROR(VLOOKUP(B274,'Categorieën'!$A$7:$B$30,2,FALSE),""))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IF(B275="","",IFERROR(VLOOKUP(B275,'Categorieën'!$A$7:$B$30,2,FALSE),""))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IF(B276="","",IFERROR(VLOOKUP(B276,'Categorieën'!$A$7:$B$30,2,FALSE),""))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IF(B277="","",IFERROR(VLOOKUP(B277,'Categorieën'!$A$7:$B$30,2,FALSE),""))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IF(B278="","",IFERROR(VLOOKUP(B278,'Categorieën'!$A$7:$B$30,2,FALSE),""))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IF(B279="","",IFERROR(VLOOKUP(B279,'Categorieën'!$A$7:$B$30,2,FALSE),""))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IF(B280="","",IFERROR(VLOOKUP(B280,'Categorieën'!$A$7:$B$30,2,FALSE),""))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IF(B281="","",IFERROR(VLOOKUP(B281,'Categorieën'!$A$7:$B$30,2,FALSE),""))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IF(B282="","",IFERROR(VLOOKUP(B282,'Categorieën'!$A$7:$B$30,2,FALSE),""))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IF(B283="","",IFERROR(VLOOKUP(B283,'Categorieën'!$A$7:$B$30,2,FALSE),""))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IF(B284="","",IFERROR(VLOOKUP(B284,'Categorieën'!$A$7:$B$30,2,FALSE),""))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IF(B285="","",IFERROR(VLOOKUP(B285,'Categorieën'!$A$7:$B$30,2,FALSE),""))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IF(B286="","",IFERROR(VLOOKUP(B286,'Categorieën'!$A$7:$B$30,2,FALSE),""))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IF(B287="","",IFERROR(VLOOKUP(B287,'Categorieën'!$A$7:$B$30,2,FALSE),""))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IF(B288="","",IFERROR(VLOOKUP(B288,'Categorieën'!$A$7:$B$30,2,FALSE),""))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IF(B289="","",IFERROR(VLOOKUP(B289,'Categorieën'!$A$7:$B$30,2,FALSE),""))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IF(B290="","",IFERROR(VLOOKUP(B290,'Categorieën'!$A$7:$B$30,2,FALSE),""))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IF(B291="","",IFERROR(VLOOKUP(B291,'Categorieën'!$A$7:$B$30,2,FALSE),""))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IF(B292="","",IFERROR(VLOOKUP(B292,'Categorieën'!$A$7:$B$30,2,FALSE),""))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IF(B293="","",IFERROR(VLOOKUP(B293,'Categorieën'!$A$7:$B$30,2,FALSE),""))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IF(B294="","",IFERROR(VLOOKUP(B294,'Categorieën'!$A$7:$B$30,2,FALSE),""))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IF(B295="","",IFERROR(VLOOKUP(B295,'Categorieën'!$A$7:$B$30,2,FALSE),""))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IF(B296="","",IFERROR(VLOOKUP(B296,'Categorieën'!$A$7:$B$30,2,FALSE),""))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IF(B297="","",IFERROR(VLOOKUP(B297,'Categorieën'!$A$7:$B$30,2,FALSE),""))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IF(B298="","",IFERROR(VLOOKUP(B298,'Categorieën'!$A$7:$B$30,2,FALSE),""))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IF(B299="","",IFERROR(VLOOKUP(B299,'Categorieën'!$A$7:$B$30,2,FALSE),""))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IF(B300="","",IFERROR(VLOOKUP(B300,'Categorieën'!$A$7:$B$30,2,FALSE),""))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IF(B301="","",IFERROR(VLOOKUP(B301,'Categorieën'!$A$7:$B$30,2,FALSE),""))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IF(B302="","",IFERROR(VLOOKUP(B302,'Categorieën'!$A$7:$B$30,2,FALSE),""))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IF(B303="","",IFERROR(VLOOKUP(B303,'Categorieën'!$A$7:$B$30,2,FALSE),""))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IF(B304="","",IFERROR(VLOOKUP(B304,'Categorieën'!$A$7:$B$30,2,FALSE),""))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IF(B305="","",IFERROR(VLOOKUP(B305,'Categorieën'!$A$7:$B$30,2,FALSE),""))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IF(B306="","",IFERROR(VLOOKUP(B306,'Categorieën'!$A$7:$B$30,2,FALSE),""))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IF(B307="","",IFERROR(VLOOKUP(B307,'Categorieën'!$A$7:$B$30,2,FALSE),""))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IF(B308="","",IFERROR(VLOOKUP(B308,'Categorieën'!$A$7:$B$30,2,FALSE),""))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IF(B309="","",IFERROR(VLOOKUP(B309,'Categorieën'!$A$7:$B$30,2,FALSE),""))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IF(B310="","",IFERROR(VLOOKUP(B310,'Categorieën'!$A$7:$B$30,2,FALSE),""))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IF(B311="","",IFERROR(VLOOKUP(B311,'Categorieën'!$A$7:$B$30,2,FALSE),""))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IF(B312="","",IFERROR(VLOOKUP(B312,'Categorieën'!$A$7:$B$30,2,FALSE),""))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IF(B313="","",IFERROR(VLOOKUP(B313,'Categorieën'!$A$7:$B$30,2,FALSE),""))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IF(B314="","",IFERROR(VLOOKUP(B314,'Categorieën'!$A$7:$B$30,2,FALSE),""))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IF(B315="","",IFERROR(VLOOKUP(B315,'Categorieën'!$A$7:$B$30,2,FALSE),""))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IF(B316="","",IFERROR(VLOOKUP(B316,'Categorieën'!$A$7:$B$30,2,FALSE),""))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IF(B317="","",IFERROR(VLOOKUP(B317,'Categorieën'!$A$7:$B$30,2,FALSE),""))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IF(B318="","",IFERROR(VLOOKUP(B318,'Categorieën'!$A$7:$B$30,2,FALSE),""))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IF(B319="","",IFERROR(VLOOKUP(B319,'Categorieën'!$A$7:$B$30,2,FALSE),""))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IF(B320="","",IFERROR(VLOOKUP(B320,'Categorieën'!$A$7:$B$30,2,FALSE),""))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IF(B321="","",IFERROR(VLOOKUP(B321,'Categorieën'!$A$7:$B$30,2,FALSE),""))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IF(B322="","",IFERROR(VLOOKUP(B322,'Categorieën'!$A$7:$B$30,2,FALSE),""))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IF(B323="","",IFERROR(VLOOKUP(B323,'Categorieën'!$A$7:$B$30,2,FALSE),""))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IF(B324="","",IFERROR(VLOOKUP(B324,'Categorieën'!$A$7:$B$30,2,FALSE),""))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IF(B325="","",IFERROR(VLOOKUP(B325,'Categorieën'!$A$7:$B$30,2,FALSE),""))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IF(B326="","",IFERROR(VLOOKUP(B326,'Categorieën'!$A$7:$B$30,2,FALSE),""))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IF(B327="","",IFERROR(VLOOKUP(B327,'Categorieën'!$A$7:$B$30,2,FALSE),""))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IF(B328="","",IFERROR(VLOOKUP(B328,'Categorieën'!$A$7:$B$30,2,FALSE),""))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IF(B329="","",IFERROR(VLOOKUP(B329,'Categorieën'!$A$7:$B$30,2,FALSE),""))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IF(B330="","",IFERROR(VLOOKUP(B330,'Categorieën'!$A$7:$B$30,2,FALSE),""))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IF(B331="","",IFERROR(VLOOKUP(B331,'Categorieën'!$A$7:$B$30,2,FALSE),""))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IF(B332="","",IFERROR(VLOOKUP(B332,'Categorieën'!$A$7:$B$30,2,FALSE),""))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IF(B333="","",IFERROR(VLOOKUP(B333,'Categorieën'!$A$7:$B$30,2,FALSE),""))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IF(B334="","",IFERROR(VLOOKUP(B334,'Categorieën'!$A$7:$B$30,2,FALSE),""))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IF(B335="","",IFERROR(VLOOKUP(B335,'Categorieën'!$A$7:$B$30,2,FALSE),""))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IF(B336="","",IFERROR(VLOOKUP(B336,'Categorieën'!$A$7:$B$30,2,FALSE),""))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IF(B337="","",IFERROR(VLOOKUP(B337,'Categorieën'!$A$7:$B$30,2,FALSE),""))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IF(B338="","",IFERROR(VLOOKUP(B338,'Categorieën'!$A$7:$B$30,2,FALSE),""))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IF(B339="","",IFERROR(VLOOKUP(B339,'Categorieën'!$A$7:$B$30,2,FALSE),""))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IF(B340="","",IFERROR(VLOOKUP(B340,'Categorieën'!$A$7:$B$30,2,FALSE),""))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IF(B341="","",IFERROR(VLOOKUP(B341,'Categorieën'!$A$7:$B$30,2,FALSE),""))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IF(B342="","",IFERROR(VLOOKUP(B342,'Categorieën'!$A$7:$B$30,2,FALSE),""))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IF(B343="","",IFERROR(VLOOKUP(B343,'Categorieën'!$A$7:$B$30,2,FALSE),""))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IF(B344="","",IFERROR(VLOOKUP(B344,'Categorieën'!$A$7:$B$30,2,FALSE),""))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IF(B345="","",IFERROR(VLOOKUP(B345,'Categorieën'!$A$7:$B$30,2,FALSE),""))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IF(B346="","",IFERROR(VLOOKUP(B346,'Categorieën'!$A$7:$B$30,2,FALSE),""))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IF(B347="","",IFERROR(VLOOKUP(B347,'Categorieën'!$A$7:$B$30,2,FALSE),""))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IF(B348="","",IFERROR(VLOOKUP(B348,'Categorieën'!$A$7:$B$30,2,FALSE),""))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IF(B349="","",IFERROR(VLOOKUP(B349,'Categorieën'!$A$7:$B$30,2,FALSE),""))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IF(B350="","",IFERROR(VLOOKUP(B350,'Categorieën'!$A$7:$B$30,2,FALSE),""))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IF(B351="","",IFERROR(VLOOKUP(B351,'Categorieën'!$A$7:$B$30,2,FALSE),""))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IF(B352="","",IFERROR(VLOOKUP(B352,'Categorieën'!$A$7:$B$30,2,FALSE),""))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IF(B353="","",IFERROR(VLOOKUP(B353,'Categorieën'!$A$7:$B$30,2,FALSE),""))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IF(B354="","",IFERROR(VLOOKUP(B354,'Categorieën'!$A$7:$B$30,2,FALSE),""))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IF(B355="","",IFERROR(VLOOKUP(B355,'Categorieën'!$A$7:$B$30,2,FALSE),""))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IF(B356="","",IFERROR(VLOOKUP(B356,'Categorieën'!$A$7:$B$30,2,FALSE),""))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IF(B357="","",IFERROR(VLOOKUP(B357,'Categorieën'!$A$7:$B$30,2,FALSE),""))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IF(B358="","",IFERROR(VLOOKUP(B358,'Categorieën'!$A$7:$B$30,2,FALSE),""))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IF(B359="","",IFERROR(VLOOKUP(B359,'Categorieën'!$A$7:$B$30,2,FALSE),""))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IF(B360="","",IFERROR(VLOOKUP(B360,'Categorieën'!$A$7:$B$30,2,FALSE),""))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IF(B361="","",IFERROR(VLOOKUP(B361,'Categorieën'!$A$7:$B$30,2,FALSE),""))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IF(B362="","",IFERROR(VLOOKUP(B362,'Categorieën'!$A$7:$B$30,2,FALSE),""))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IF(B363="","",IFERROR(VLOOKUP(B363,'Categorieën'!$A$7:$B$30,2,FALSE),""))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IF(B364="","",IFERROR(VLOOKUP(B364,'Categorieën'!$A$7:$B$30,2,FALSE),""))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IF(B365="","",IFERROR(VLOOKUP(B365,'Categorieën'!$A$7:$B$30,2,FALSE),""))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IF(B366="","",IFERROR(VLOOKUP(B366,'Categorieën'!$A$7:$B$30,2,FALSE),""))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IF(B367="","",IFERROR(VLOOKUP(B367,'Categorieën'!$A$7:$B$30,2,FALSE),""))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IF(B368="","",IFERROR(VLOOKUP(B368,'Categorieën'!$A$7:$B$30,2,FALSE),""))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IF(B369="","",IFERROR(VLOOKUP(B369,'Categorieën'!$A$7:$B$30,2,FALSE),""))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IF(B370="","",IFERROR(VLOOKUP(B370,'Categorieën'!$A$7:$B$30,2,FALSE),""))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IF(B371="","",IFERROR(VLOOKUP(B371,'Categorieën'!$A$7:$B$30,2,FALSE),""))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IF(B372="","",IFERROR(VLOOKUP(B372,'Categorieën'!$A$7:$B$30,2,FALSE),""))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IF(B373="","",IFERROR(VLOOKUP(B373,'Categorieën'!$A$7:$B$30,2,FALSE),""))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IF(B374="","",IFERROR(VLOOKUP(B374,'Categorieën'!$A$7:$B$30,2,FALSE),""))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IF(B375="","",IFERROR(VLOOKUP(B375,'Categorieën'!$A$7:$B$30,2,FALSE),""))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IF(B376="","",IFERROR(VLOOKUP(B376,'Categorieën'!$A$7:$B$30,2,FALSE),""))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IF(B377="","",IFERROR(VLOOKUP(B377,'Categorieën'!$A$7:$B$30,2,FALSE),""))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IF(B378="","",IFERROR(VLOOKUP(B378,'Categorieën'!$A$7:$B$30,2,FALSE),""))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IF(B379="","",IFERROR(VLOOKUP(B379,'Categorieën'!$A$7:$B$30,2,FALSE),""))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IF(B380="","",IFERROR(VLOOKUP(B380,'Categorieën'!$A$7:$B$30,2,FALSE),""))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IF(B381="","",IFERROR(VLOOKUP(B381,'Categorieën'!$A$7:$B$30,2,FALSE),""))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IF(B382="","",IFERROR(VLOOKUP(B382,'Categorieën'!$A$7:$B$30,2,FALSE),""))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IF(B383="","",IFERROR(VLOOKUP(B383,'Categorieën'!$A$7:$B$30,2,FALSE),""))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IF(B384="","",IFERROR(VLOOKUP(B384,'Categorieën'!$A$7:$B$30,2,FALSE),""))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IF(B385="","",IFERROR(VLOOKUP(B385,'Categorieën'!$A$7:$B$30,2,FALSE),""))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IF(B386="","",IFERROR(VLOOKUP(B386,'Categorieën'!$A$7:$B$30,2,FALSE),""))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IF(B387="","",IFERROR(VLOOKUP(B387,'Categorieën'!$A$7:$B$30,2,FALSE),""))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IF(B388="","",IFERROR(VLOOKUP(B388,'Categorieën'!$A$7:$B$30,2,FALSE),""))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IF(B389="","",IFERROR(VLOOKUP(B389,'Categorieën'!$A$7:$B$30,2,FALSE),""))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IF(B390="","",IFERROR(VLOOKUP(B390,'Categorieën'!$A$7:$B$30,2,FALSE),""))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IF(B391="","",IFERROR(VLOOKUP(B391,'Categorieën'!$A$7:$B$30,2,FALSE),""))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IF(B392="","",IFERROR(VLOOKUP(B392,'Categorieën'!$A$7:$B$30,2,FALSE),""))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IF(B393="","",IFERROR(VLOOKUP(B393,'Categorieën'!$A$7:$B$30,2,FALSE),""))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IF(B394="","",IFERROR(VLOOKUP(B394,'Categorieën'!$A$7:$B$30,2,FALSE),""))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IF(B395="","",IFERROR(VLOOKUP(B395,'Categorieën'!$A$7:$B$30,2,FALSE),""))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IF(B396="","",IFERROR(VLOOKUP(B396,'Categorieën'!$A$7:$B$30,2,FALSE),""))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IF(B397="","",IFERROR(VLOOKUP(B397,'Categorieën'!$A$7:$B$30,2,FALSE),""))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IF(B398="","",IFERROR(VLOOKUP(B398,'Categorieën'!$A$7:$B$30,2,FALSE),""))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IF(B399="","",IFERROR(VLOOKUP(B399,'Categorieën'!$A$7:$B$30,2,FALSE),""))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IF(B400="","",IFERROR(VLOOKUP(B400,'Categorieën'!$A$7:$B$30,2,FALSE),""))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IF(B401="","",IFERROR(VLOOKUP(B401,'Categorieën'!$A$7:$B$30,2,FALSE),""))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IF(B402="","",IFERROR(VLOOKUP(B402,'Categorieën'!$A$7:$B$30,2,FALSE),""))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IF(B403="","",IFERROR(VLOOKUP(B403,'Categorieën'!$A$7:$B$30,2,FALSE),""))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IF(B404="","",IFERROR(VLOOKUP(B404,'Categorieën'!$A$7:$B$30,2,FALSE),""))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IF(B405="","",IFERROR(VLOOKUP(B405,'Categorieën'!$A$7:$B$30,2,FALSE),""))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IF(B406="","",IFERROR(VLOOKUP(B406,'Categorieën'!$A$7:$B$30,2,FALSE),""))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IF(B407="","",IFERROR(VLOOKUP(B407,'Categorieën'!$A$7:$B$30,2,FALSE),""))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IF(B408="","",IFERROR(VLOOKUP(B408,'Categorieën'!$A$7:$B$30,2,FALSE),""))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IF(B409="","",IFERROR(VLOOKUP(B409,'Categorieën'!$A$7:$B$30,2,FALSE),""))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IF(B410="","",IFERROR(VLOOKUP(B410,'Categorieën'!$A$7:$B$30,2,FALSE),""))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IF(B411="","",IFERROR(VLOOKUP(B411,'Categorieën'!$A$7:$B$30,2,FALSE),""))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IF(B412="","",IFERROR(VLOOKUP(B412,'Categorieën'!$A$7:$B$30,2,FALSE),""))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IF(B413="","",IFERROR(VLOOKUP(B413,'Categorieën'!$A$7:$B$30,2,FALSE),""))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IF(B414="","",IFERROR(VLOOKUP(B414,'Categorieën'!$A$7:$B$30,2,FALSE),""))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IF(B415="","",IFERROR(VLOOKUP(B415,'Categorieën'!$A$7:$B$30,2,FALSE),""))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IF(B416="","",IFERROR(VLOOKUP(B416,'Categorieën'!$A$7:$B$30,2,FALSE),""))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IF(B417="","",IFERROR(VLOOKUP(B417,'Categorieën'!$A$7:$B$30,2,FALSE),""))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IF(B418="","",IFERROR(VLOOKUP(B418,'Categorieën'!$A$7:$B$30,2,FALSE),""))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IF(B419="","",IFERROR(VLOOKUP(B419,'Categorieën'!$A$7:$B$30,2,FALSE),""))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IF(B420="","",IFERROR(VLOOKUP(B420,'Categorieën'!$A$7:$B$30,2,FALSE),""))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IF(B421="","",IFERROR(VLOOKUP(B421,'Categorieën'!$A$7:$B$30,2,FALSE),""))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IF(B422="","",IFERROR(VLOOKUP(B422,'Categorieën'!$A$7:$B$30,2,FALSE),""))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IF(B423="","",IFERROR(VLOOKUP(B423,'Categorieën'!$A$7:$B$30,2,FALSE),""))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IF(B424="","",IFERROR(VLOOKUP(B424,'Categorieën'!$A$7:$B$30,2,FALSE),""))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IF(B425="","",IFERROR(VLOOKUP(B425,'Categorieën'!$A$7:$B$30,2,FALSE),""))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IF(B426="","",IFERROR(VLOOKUP(B426,'Categorieën'!$A$7:$B$30,2,FALSE),""))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IF(B427="","",IFERROR(VLOOKUP(B427,'Categorieën'!$A$7:$B$30,2,FALSE),""))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IF(B428="","",IFERROR(VLOOKUP(B428,'Categorieën'!$A$7:$B$30,2,FALSE),""))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IF(B429="","",IFERROR(VLOOKUP(B429,'Categorieën'!$A$7:$B$30,2,FALSE),""))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IF(B430="","",IFERROR(VLOOKUP(B430,'Categorieën'!$A$7:$B$30,2,FALSE),""))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IF(B431="","",IFERROR(VLOOKUP(B431,'Categorieën'!$A$7:$B$30,2,FALSE),""))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IF(B432="","",IFERROR(VLOOKUP(B432,'Categorieën'!$A$7:$B$30,2,FALSE),""))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IF(B433="","",IFERROR(VLOOKUP(B433,'Categorieën'!$A$7:$B$30,2,FALSE),""))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IF(B434="","",IFERROR(VLOOKUP(B434,'Categorieën'!$A$7:$B$30,2,FALSE),""))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IF(B435="","",IFERROR(VLOOKUP(B435,'Categorieën'!$A$7:$B$30,2,FALSE),""))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IF(B436="","",IFERROR(VLOOKUP(B436,'Categorieën'!$A$7:$B$30,2,FALSE),""))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IF(B437="","",IFERROR(VLOOKUP(B437,'Categorieën'!$A$7:$B$30,2,FALSE),""))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IF(B438="","",IFERROR(VLOOKUP(B438,'Categorieën'!$A$7:$B$30,2,FALSE),""))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IF(B439="","",IFERROR(VLOOKUP(B439,'Categorieën'!$A$7:$B$30,2,FALSE),""))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IF(B440="","",IFERROR(VLOOKUP(B440,'Categorieën'!$A$7:$B$30,2,FALSE),""))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IF(B441="","",IFERROR(VLOOKUP(B441,'Categorieën'!$A$7:$B$30,2,FALSE),""))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IF(B442="","",IFERROR(VLOOKUP(B442,'Categorieën'!$A$7:$B$30,2,FALSE),""))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IF(B443="","",IFERROR(VLOOKUP(B443,'Categorieën'!$A$7:$B$30,2,FALSE),""))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IF(B444="","",IFERROR(VLOOKUP(B444,'Categorieën'!$A$7:$B$30,2,FALSE),""))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IF(B445="","",IFERROR(VLOOKUP(B445,'Categorieën'!$A$7:$B$30,2,FALSE),""))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IF(B446="","",IFERROR(VLOOKUP(B446,'Categorieën'!$A$7:$B$30,2,FALSE),""))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IF(B447="","",IFERROR(VLOOKUP(B447,'Categorieën'!$A$7:$B$30,2,FALSE),""))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IF(B448="","",IFERROR(VLOOKUP(B448,'Categorieën'!$A$7:$B$30,2,FALSE),""))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IF(B449="","",IFERROR(VLOOKUP(B449,'Categorieën'!$A$7:$B$30,2,FALSE),""))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IF(B450="","",IFERROR(VLOOKUP(B450,'Categorieën'!$A$7:$B$30,2,FALSE),""))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IF(B451="","",IFERROR(VLOOKUP(B451,'Categorieën'!$A$7:$B$30,2,FALSE),""))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IF(B452="","",IFERROR(VLOOKUP(B452,'Categorieën'!$A$7:$B$30,2,FALSE),""))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IF(B453="","",IFERROR(VLOOKUP(B453,'Categorieën'!$A$7:$B$30,2,FALSE),""))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IF(B454="","",IFERROR(VLOOKUP(B454,'Categorieën'!$A$7:$B$30,2,FALSE),""))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IF(B455="","",IFERROR(VLOOKUP(B455,'Categorieën'!$A$7:$B$30,2,FALSE),""))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IF(B456="","",IFERROR(VLOOKUP(B456,'Categorieën'!$A$7:$B$30,2,FALSE),""))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IF(B457="","",IFERROR(VLOOKUP(B457,'Categorieën'!$A$7:$B$30,2,FALSE),""))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IF(B458="","",IFERROR(VLOOKUP(B458,'Categorieën'!$A$7:$B$30,2,FALSE),""))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IF(B459="","",IFERROR(VLOOKUP(B459,'Categorieën'!$A$7:$B$30,2,FALSE),""))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IF(B460="","",IFERROR(VLOOKUP(B460,'Categorieën'!$A$7:$B$30,2,FALSE),""))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IF(B461="","",IFERROR(VLOOKUP(B461,'Categorieën'!$A$7:$B$30,2,FALSE),""))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IF(B462="","",IFERROR(VLOOKUP(B462,'Categorieën'!$A$7:$B$30,2,FALSE),""))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IF(B463="","",IFERROR(VLOOKUP(B463,'Categorieën'!$A$7:$B$30,2,FALSE),""))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IF(B464="","",IFERROR(VLOOKUP(B464,'Categorieën'!$A$7:$B$30,2,FALSE),""))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IF(B465="","",IFERROR(VLOOKUP(B465,'Categorieën'!$A$7:$B$30,2,FALSE),""))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IF(B466="","",IFERROR(VLOOKUP(B466,'Categorieën'!$A$7:$B$30,2,FALSE),""))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IF(B467="","",IFERROR(VLOOKUP(B467,'Categorieën'!$A$7:$B$30,2,FALSE),""))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IF(B468="","",IFERROR(VLOOKUP(B468,'Categorieën'!$A$7:$B$30,2,FALSE),""))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IF(B469="","",IFERROR(VLOOKUP(B469,'Categorieën'!$A$7:$B$30,2,FALSE),""))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IF(B470="","",IFERROR(VLOOKUP(B470,'Categorieën'!$A$7:$B$30,2,FALSE),""))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IF(B471="","",IFERROR(VLOOKUP(B471,'Categorieën'!$A$7:$B$30,2,FALSE),""))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IF(B472="","",IFERROR(VLOOKUP(B472,'Categorieën'!$A$7:$B$30,2,FALSE),""))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IF(B473="","",IFERROR(VLOOKUP(B473,'Categorieën'!$A$7:$B$30,2,FALSE),""))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IF(B474="","",IFERROR(VLOOKUP(B474,'Categorieën'!$A$7:$B$30,2,FALSE),""))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IF(B475="","",IFERROR(VLOOKUP(B475,'Categorieën'!$A$7:$B$30,2,FALSE),""))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IF(B476="","",IFERROR(VLOOKUP(B476,'Categorieën'!$A$7:$B$30,2,FALSE),""))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IF(B477="","",IFERROR(VLOOKUP(B477,'Categorieën'!$A$7:$B$30,2,FALSE),""))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IF(B478="","",IFERROR(VLOOKUP(B478,'Categorieën'!$A$7:$B$30,2,FALSE),""))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IF(B479="","",IFERROR(VLOOKUP(B479,'Categorieën'!$A$7:$B$30,2,FALSE),""))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IF(B480="","",IFERROR(VLOOKUP(B480,'Categorieën'!$A$7:$B$30,2,FALSE),""))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IF(B481="","",IFERROR(VLOOKUP(B481,'Categorieën'!$A$7:$B$30,2,FALSE),""))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IF(B482="","",IFERROR(VLOOKUP(B482,'Categorieën'!$A$7:$B$30,2,FALSE),""))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IF(B483="","",IFERROR(VLOOKUP(B483,'Categorieën'!$A$7:$B$30,2,FALSE),""))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IF(B484="","",IFERROR(VLOOKUP(B484,'Categorieën'!$A$7:$B$30,2,FALSE),""))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IF(B485="","",IFERROR(VLOOKUP(B485,'Categorieën'!$A$7:$B$30,2,FALSE),""))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IF(B486="","",IFERROR(VLOOKUP(B486,'Categorieën'!$A$7:$B$30,2,FALSE),""))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IF(B487="","",IFERROR(VLOOKUP(B487,'Categorieën'!$A$7:$B$30,2,FALSE),""))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IF(B488="","",IFERROR(VLOOKUP(B488,'Categorieën'!$A$7:$B$30,2,FALSE),""))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IF(B489="","",IFERROR(VLOOKUP(B489,'Categorieën'!$A$7:$B$30,2,FALSE),""))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IF(B490="","",IFERROR(VLOOKUP(B490,'Categorieën'!$A$7:$B$30,2,FALSE),""))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IF(B491="","",IFERROR(VLOOKUP(B491,'Categorieën'!$A$7:$B$30,2,FALSE),""))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IF(B492="","",IFERROR(VLOOKUP(B492,'Categorieën'!$A$7:$B$30,2,FALSE),""))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IF(B493="","",IFERROR(VLOOKUP(B493,'Categorieën'!$A$7:$B$30,2,FALSE),""))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IF(B494="","",IFERROR(VLOOKUP(B494,'Categorieën'!$A$7:$B$30,2,FALSE),""))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IF(B495="","",IFERROR(VLOOKUP(B495,'Categorieën'!$A$7:$B$30,2,FALSE),""))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IF(B496="","",IFERROR(VLOOKUP(B496,'Categorieën'!$A$7:$B$30,2,FALSE),""))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IF(B497="","",IFERROR(VLOOKUP(B497,'Categorieën'!$A$7:$B$30,2,FALSE),""))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IF(B498="","",IFERROR(VLOOKUP(B498,'Categorieën'!$A$7:$B$30,2,FALSE),""))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IF(B499="","",IFERROR(VLOOKUP(B499,'Categorieën'!$A$7:$B$30,2,FALSE),""))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IF(B500="","",IFERROR(VLOOKUP(B500,'Categorieën'!$A$7:$B$30,2,FALSE),""))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IF(B501="","",IFERROR(VLOOKUP(B501,'Categorieën'!$A$7:$B$30,2,FALSE),""))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IF(B502="","",IFERROR(VLOOKUP(B502,'Categorieën'!$A$7:$B$30,2,FALSE),""))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IF(B503="","",IFERROR(VLOOKUP(B503,'Categorieën'!$A$7:$B$30,2,FALSE),""))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IF(B504="","",IFERROR(VLOOKUP(B504,'Categorieën'!$A$7:$B$30,2,FALSE),""))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IF(B505="","",IFERROR(VLOOKUP(B505,'Categorieën'!$A$7:$B$30,2,FALSE),""))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IF(B506="","",IFERROR(VLOOKUP(B506,'Categorieën'!$A$7:$B$30,2,FALSE),""))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IF(B507="","",IFERROR(VLOOKUP(B507,'Categorieën'!$A$7:$B$30,2,FALSE),""))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IF(B508="","",IFERROR(VLOOKUP(B508,'Categorieën'!$A$7:$B$30,2,FALSE),""))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IF(B509="","",IFERROR(VLOOKUP(B509,'Categorieën'!$A$7:$B$30,2,FALSE),""))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IF(B510="","",IFERROR(VLOOKUP(B510,'Categorieën'!$A$7:$B$30,2,FALSE),""))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IF(B511="","",IFERROR(VLOOKUP(B511,'Categorieën'!$A$7:$B$30,2,FALSE),""))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IF(B512="","",IFERROR(VLOOKUP(B512,'Categorieën'!$A$7:$B$30,2,FALSE),""))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IF(B513="","",IFERROR(VLOOKUP(B513,'Categorieën'!$A$7:$B$30,2,FALSE),""))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IF(B514="","",IFERROR(VLOOKUP(B514,'Categorieën'!$A$7:$B$30,2,FALSE),""))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IF(B515="","",IFERROR(VLOOKUP(B515,'Categorieën'!$A$7:$B$30,2,FALSE),""))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IF(B516="","",IFERROR(VLOOKUP(B516,'Categorieën'!$A$7:$B$30,2,FALSE),""))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IF(B517="","",IFERROR(VLOOKUP(B517,'Categorieën'!$A$7:$B$30,2,FALSE),""))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IF(B518="","",IFERROR(VLOOKUP(B518,'Categorieën'!$A$7:$B$30,2,FALSE),""))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IF(B519="","",IFERROR(VLOOKUP(B519,'Categorieën'!$A$7:$B$30,2,FALSE),""))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IF(B520="","",IFERROR(VLOOKUP(B520,'Categorieën'!$A$7:$B$30,2,FALSE),""))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IF(B521="","",IFERROR(VLOOKUP(B521,'Categorieën'!$A$7:$B$30,2,FALSE),""))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IF(B522="","",IFERROR(VLOOKUP(B522,'Categorieën'!$A$7:$B$30,2,FALSE),""))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IF(B523="","",IFERROR(VLOOKUP(B523,'Categorieën'!$A$7:$B$30,2,FALSE),""))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IF(B524="","",IFERROR(VLOOKUP(B524,'Categorieën'!$A$7:$B$30,2,FALSE),""))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IF(B525="","",IFERROR(VLOOKUP(B525,'Categorieën'!$A$7:$B$30,2,FALSE),""))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IF(B526="","",IFERROR(VLOOKUP(B526,'Categorieën'!$A$7:$B$30,2,FALSE),""))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IF(B527="","",IFERROR(VLOOKUP(B527,'Categorieën'!$A$7:$B$30,2,FALSE),""))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IF(B528="","",IFERROR(VLOOKUP(B528,'Categorieën'!$A$7:$B$30,2,FALSE),""))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IF(B529="","",IFERROR(VLOOKUP(B529,'Categorieën'!$A$7:$B$30,2,FALSE),""))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IF(B530="","",IFERROR(VLOOKUP(B530,'Categorieën'!$A$7:$B$30,2,FALSE),""))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IF(B531="","",IFERROR(VLOOKUP(B531,'Categorieën'!$A$7:$B$30,2,FALSE),""))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IF(B532="","",IFERROR(VLOOKUP(B532,'Categorieën'!$A$7:$B$30,2,FALSE),""))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IF(B533="","",IFERROR(VLOOKUP(B533,'Categorieën'!$A$7:$B$30,2,FALSE),""))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IF(B534="","",IFERROR(VLOOKUP(B534,'Categorieën'!$A$7:$B$30,2,FALSE),""))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IF(B535="","",IFERROR(VLOOKUP(B535,'Categorieën'!$A$7:$B$30,2,FALSE),""))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IF(B536="","",IFERROR(VLOOKUP(B536,'Categorieën'!$A$7:$B$30,2,FALSE),""))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IF(B537="","",IFERROR(VLOOKUP(B537,'Categorieën'!$A$7:$B$30,2,FALSE),""))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IF(B538="","",IFERROR(VLOOKUP(B538,'Categorieën'!$A$7:$B$30,2,FALSE),""))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IF(B539="","",IFERROR(VLOOKUP(B539,'Categorieën'!$A$7:$B$30,2,FALSE),""))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IF(B540="","",IFERROR(VLOOKUP(B540,'Categorieën'!$A$7:$B$30,2,FALSE),""))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IF(B541="","",IFERROR(VLOOKUP(B541,'Categorieën'!$A$7:$B$30,2,FALSE),""))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IF(B542="","",IFERROR(VLOOKUP(B542,'Categorieën'!$A$7:$B$30,2,FALSE),""))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IF(B543="","",IFERROR(VLOOKUP(B543,'Categorieën'!$A$7:$B$30,2,FALSE),""))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IF(B544="","",IFERROR(VLOOKUP(B544,'Categorieën'!$A$7:$B$30,2,FALSE),""))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IF(B545="","",IFERROR(VLOOKUP(B545,'Categorieën'!$A$7:$B$30,2,FALSE),""))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IF(B546="","",IFERROR(VLOOKUP(B546,'Categorieën'!$A$7:$B$30,2,FALSE),""))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IF(B547="","",IFERROR(VLOOKUP(B547,'Categorieën'!$A$7:$B$30,2,FALSE),""))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IF(B548="","",IFERROR(VLOOKUP(B548,'Categorieën'!$A$7:$B$30,2,FALSE),""))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IF(B549="","",IFERROR(VLOOKUP(B549,'Categorieën'!$A$7:$B$30,2,FALSE),""))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IF(B550="","",IFERROR(VLOOKUP(B550,'Categorieën'!$A$7:$B$30,2,FALSE),""))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IF(B551="","",IFERROR(VLOOKUP(B551,'Categorieën'!$A$7:$B$30,2,FALSE),""))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IF(B552="","",IFERROR(VLOOKUP(B552,'Categorieën'!$A$7:$B$30,2,FALSE),""))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IF(B553="","",IFERROR(VLOOKUP(B553,'Categorieën'!$A$7:$B$30,2,FALSE),""))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IF(B554="","",IFERROR(VLOOKUP(B554,'Categorieën'!$A$7:$B$30,2,FALSE),""))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IF(B555="","",IFERROR(VLOOKUP(B555,'Categorieën'!$A$7:$B$30,2,FALSE),""))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IF(B556="","",IFERROR(VLOOKUP(B556,'Categorieën'!$A$7:$B$30,2,FALSE),""))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IF(B557="","",IFERROR(VLOOKUP(B557,'Categorieën'!$A$7:$B$30,2,FALSE),""))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IF(B558="","",IFERROR(VLOOKUP(B558,'Categorieën'!$A$7:$B$30,2,FALSE),""))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IF(B559="","",IFERROR(VLOOKUP(B559,'Categorieën'!$A$7:$B$30,2,FALSE),""))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IF(B560="","",IFERROR(VLOOKUP(B560,'Categorieën'!$A$7:$B$30,2,FALSE),""))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IF(B561="","",IFERROR(VLOOKUP(B561,'Categorieën'!$A$7:$B$30,2,FALSE),""))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IF(B562="","",IFERROR(VLOOKUP(B562,'Categorieën'!$A$7:$B$30,2,FALSE),""))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IF(B563="","",IFERROR(VLOOKUP(B563,'Categorieën'!$A$7:$B$30,2,FALSE),""))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IF(B564="","",IFERROR(VLOOKUP(B564,'Categorieën'!$A$7:$B$30,2,FALSE),""))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IF(B565="","",IFERROR(VLOOKUP(B565,'Categorieën'!$A$7:$B$30,2,FALSE),""))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IF(B566="","",IFERROR(VLOOKUP(B566,'Categorieën'!$A$7:$B$30,2,FALSE),""))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IF(B567="","",IFERROR(VLOOKUP(B567,'Categorieën'!$A$7:$B$30,2,FALSE),""))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IF(B568="","",IFERROR(VLOOKUP(B568,'Categorieën'!$A$7:$B$30,2,FALSE),""))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IF(B569="","",IFERROR(VLOOKUP(B569,'Categorieën'!$A$7:$B$30,2,FALSE),""))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IF(B570="","",IFERROR(VLOOKUP(B570,'Categorieën'!$A$7:$B$30,2,FALSE),""))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IF(B571="","",IFERROR(VLOOKUP(B571,'Categorieën'!$A$7:$B$30,2,FALSE),""))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IF(B572="","",IFERROR(VLOOKUP(B572,'Categorieën'!$A$7:$B$30,2,FALSE),""))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IF(B573="","",IFERROR(VLOOKUP(B573,'Categorieën'!$A$7:$B$30,2,FALSE),""))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IF(B574="","",IFERROR(VLOOKUP(B574,'Categorieën'!$A$7:$B$30,2,FALSE),""))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IF(B575="","",IFERROR(VLOOKUP(B575,'Categorieën'!$A$7:$B$30,2,FALSE),""))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IF(B576="","",IFERROR(VLOOKUP(B576,'Categorieën'!$A$7:$B$30,2,FALSE),""))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IF(B577="","",IFERROR(VLOOKUP(B577,'Categorieën'!$A$7:$B$30,2,FALSE),""))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IF(B578="","",IFERROR(VLOOKUP(B578,'Categorieën'!$A$7:$B$30,2,FALSE),""))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IF(B579="","",IFERROR(VLOOKUP(B579,'Categorieën'!$A$7:$B$30,2,FALSE),""))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IF(B580="","",IFERROR(VLOOKUP(B580,'Categorieën'!$A$7:$B$30,2,FALSE),""))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IF(B581="","",IFERROR(VLOOKUP(B581,'Categorieën'!$A$7:$B$30,2,FALSE),""))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IF(B582="","",IFERROR(VLOOKUP(B582,'Categorieën'!$A$7:$B$30,2,FALSE),""))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IF(B583="","",IFERROR(VLOOKUP(B583,'Categorieën'!$A$7:$B$30,2,FALSE),""))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IF(B584="","",IFERROR(VLOOKUP(B584,'Categorieën'!$A$7:$B$30,2,FALSE),""))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IF(B585="","",IFERROR(VLOOKUP(B585,'Categorieën'!$A$7:$B$30,2,FALSE),""))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IF(B586="","",IFERROR(VLOOKUP(B586,'Categorieën'!$A$7:$B$30,2,FALSE),""))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IF(B587="","",IFERROR(VLOOKUP(B587,'Categorieën'!$A$7:$B$30,2,FALSE),""))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IF(B588="","",IFERROR(VLOOKUP(B588,'Categorieën'!$A$7:$B$30,2,FALSE),""))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IF(B589="","",IFERROR(VLOOKUP(B589,'Categorieën'!$A$7:$B$30,2,FALSE),""))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IF(B590="","",IFERROR(VLOOKUP(B590,'Categorieën'!$A$7:$B$30,2,FALSE),""))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IF(B591="","",IFERROR(VLOOKUP(B591,'Categorieën'!$A$7:$B$30,2,FALSE),""))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IF(B592="","",IFERROR(VLOOKUP(B592,'Categorieën'!$A$7:$B$30,2,FALSE),""))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IF(B593="","",IFERROR(VLOOKUP(B593,'Categorieën'!$A$7:$B$30,2,FALSE),""))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IF(B594="","",IFERROR(VLOOKUP(B594,'Categorieën'!$A$7:$B$30,2,FALSE),""))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IF(B595="","",IFERROR(VLOOKUP(B595,'Categorieën'!$A$7:$B$30,2,FALSE),""))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IF(B596="","",IFERROR(VLOOKUP(B596,'Categorieën'!$A$7:$B$30,2,FALSE),""))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IF(B597="","",IFERROR(VLOOKUP(B597,'Categorieën'!$A$7:$B$30,2,FALSE),""))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IF(B598="","",IFERROR(VLOOKUP(B598,'Categorieën'!$A$7:$B$30,2,FALSE),""))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IF(B599="","",IFERROR(VLOOKUP(B599,'Categorieën'!$A$7:$B$30,2,FALSE),""))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IF(B600="","",IFERROR(VLOOKUP(B600,'Categorieën'!$A$7:$B$30,2,FALSE),""))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IF(B601="","",IFERROR(VLOOKUP(B601,'Categorieën'!$A$7:$B$30,2,FALSE),""))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IF(B602="","",IFERROR(VLOOKUP(B602,'Categorieën'!$A$7:$B$30,2,FALSE),""))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IF(B603="","",IFERROR(VLOOKUP(B603,'Categorieën'!$A$7:$B$30,2,FALSE),""))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IF(B604="","",IFERROR(VLOOKUP(B604,'Categorieën'!$A$7:$B$30,2,FALSE),""))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IF(B605="","",IFERROR(VLOOKUP(B605,'Categorieën'!$A$7:$B$30,2,FALSE),""))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IF(B606="","",IFERROR(VLOOKUP(B606,'Categorieën'!$A$7:$B$30,2,FALSE),""))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IF(B607="","",IFERROR(VLOOKUP(B607,'Categorieën'!$A$7:$B$30,2,FALSE),""))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IF(B608="","",IFERROR(VLOOKUP(B608,'Categorieën'!$A$7:$B$30,2,FALSE),""))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IF(B609="","",IFERROR(VLOOKUP(B609,'Categorieën'!$A$7:$B$30,2,FALSE),""))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IF(B610="","",IFERROR(VLOOKUP(B610,'Categorieën'!$A$7:$B$30,2,FALSE),""))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IF(B611="","",IFERROR(VLOOKUP(B611,'Categorieën'!$A$7:$B$30,2,FALSE),""))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IF(B612="","",IFERROR(VLOOKUP(B612,'Categorieën'!$A$7:$B$30,2,FALSE),""))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IF(B613="","",IFERROR(VLOOKUP(B613,'Categorieën'!$A$7:$B$30,2,FALSE),""))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IF(B614="","",IFERROR(VLOOKUP(B614,'Categorieën'!$A$7:$B$30,2,FALSE),""))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IF(B615="","",IFERROR(VLOOKUP(B615,'Categorieën'!$A$7:$B$30,2,FALSE),""))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IF(B616="","",IFERROR(VLOOKUP(B616,'Categorieën'!$A$7:$B$30,2,FALSE),""))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IF(B617="","",IFERROR(VLOOKUP(B617,'Categorieën'!$A$7:$B$30,2,FALSE),""))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IF(B618="","",IFERROR(VLOOKUP(B618,'Categorieën'!$A$7:$B$30,2,FALSE),""))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IF(B619="","",IFERROR(VLOOKUP(B619,'Categorieën'!$A$7:$B$30,2,FALSE),""))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IF(B620="","",IFERROR(VLOOKUP(B620,'Categorieën'!$A$7:$B$30,2,FALSE),""))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IF(B621="","",IFERROR(VLOOKUP(B621,'Categorieën'!$A$7:$B$30,2,FALSE),""))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IF(B622="","",IFERROR(VLOOKUP(B622,'Categorieën'!$A$7:$B$30,2,FALSE),""))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IF(B623="","",IFERROR(VLOOKUP(B623,'Categorieën'!$A$7:$B$30,2,FALSE),""))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IF(B624="","",IFERROR(VLOOKUP(B624,'Categorieën'!$A$7:$B$30,2,FALSE),""))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IF(B625="","",IFERROR(VLOOKUP(B625,'Categorieën'!$A$7:$B$30,2,FALSE),""))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IF(B626="","",IFERROR(VLOOKUP(B626,'Categorieën'!$A$7:$B$30,2,FALSE),""))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IF(B627="","",IFERROR(VLOOKUP(B627,'Categorieën'!$A$7:$B$30,2,FALSE),""))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IF(B628="","",IFERROR(VLOOKUP(B628,'Categorieën'!$A$7:$B$30,2,FALSE),""))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IF(B629="","",IFERROR(VLOOKUP(B629,'Categorieën'!$A$7:$B$30,2,FALSE),""))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IF(B630="","",IFERROR(VLOOKUP(B630,'Categorieën'!$A$7:$B$30,2,FALSE),""))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IF(B631="","",IFERROR(VLOOKUP(B631,'Categorieën'!$A$7:$B$30,2,FALSE),""))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IF(B632="","",IFERROR(VLOOKUP(B632,'Categorieën'!$A$7:$B$30,2,FALSE),""))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IF(B633="","",IFERROR(VLOOKUP(B633,'Categorieën'!$A$7:$B$30,2,FALSE),""))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IF(B634="","",IFERROR(VLOOKUP(B634,'Categorieën'!$A$7:$B$30,2,FALSE),""))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IF(B635="","",IFERROR(VLOOKUP(B635,'Categorieën'!$A$7:$B$30,2,FALSE),""))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IF(B636="","",IFERROR(VLOOKUP(B636,'Categorieën'!$A$7:$B$30,2,FALSE),""))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IF(B637="","",IFERROR(VLOOKUP(B637,'Categorieën'!$A$7:$B$30,2,FALSE),""))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IF(B638="","",IFERROR(VLOOKUP(B638,'Categorieën'!$A$7:$B$30,2,FALSE),""))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IF(B639="","",IFERROR(VLOOKUP(B639,'Categorieën'!$A$7:$B$30,2,FALSE),""))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IF(B640="","",IFERROR(VLOOKUP(B640,'Categorieën'!$A$7:$B$30,2,FALSE),""))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IF(B641="","",IFERROR(VLOOKUP(B641,'Categorieën'!$A$7:$B$30,2,FALSE),""))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IF(B642="","",IFERROR(VLOOKUP(B642,'Categorieën'!$A$7:$B$30,2,FALSE),""))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IF(B643="","",IFERROR(VLOOKUP(B643,'Categorieën'!$A$7:$B$30,2,FALSE),""))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IF(B644="","",IFERROR(VLOOKUP(B644,'Categorieën'!$A$7:$B$30,2,FALSE),""))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IF(B645="","",IFERROR(VLOOKUP(B645,'Categorieën'!$A$7:$B$30,2,FALSE),""))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IF(B646="","",IFERROR(VLOOKUP(B646,'Categorieën'!$A$7:$B$30,2,FALSE),""))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IF(B647="","",IFERROR(VLOOKUP(B647,'Categorieën'!$A$7:$B$30,2,FALSE),""))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IF(B648="","",IFERROR(VLOOKUP(B648,'Categorieën'!$A$7:$B$30,2,FALSE),""))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IF(B649="","",IFERROR(VLOOKUP(B649,'Categorieën'!$A$7:$B$30,2,FALSE),""))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IF(B650="","",IFERROR(VLOOKUP(B650,'Categorieën'!$A$7:$B$30,2,FALSE),""))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IF(B651="","",IFERROR(VLOOKUP(B651,'Categorieën'!$A$7:$B$30,2,FALSE),""))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IF(B652="","",IFERROR(VLOOKUP(B652,'Categorieën'!$A$7:$B$30,2,FALSE),""))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IF(B653="","",IFERROR(VLOOKUP(B653,'Categorieën'!$A$7:$B$30,2,FALSE),""))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IF(B654="","",IFERROR(VLOOKUP(B654,'Categorieën'!$A$7:$B$30,2,FALSE),""))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IF(B655="","",IFERROR(VLOOKUP(B655,'Categorieën'!$A$7:$B$30,2,FALSE),""))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IF(B656="","",IFERROR(VLOOKUP(B656,'Categorieën'!$A$7:$B$30,2,FALSE),""))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IF(B657="","",IFERROR(VLOOKUP(B657,'Categorieën'!$A$7:$B$30,2,FALSE),""))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IF(B658="","",IFERROR(VLOOKUP(B658,'Categorieën'!$A$7:$B$30,2,FALSE),""))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IF(B659="","",IFERROR(VLOOKUP(B659,'Categorieën'!$A$7:$B$30,2,FALSE),""))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IF(B660="","",IFERROR(VLOOKUP(B660,'Categorieën'!$A$7:$B$30,2,FALSE),""))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IF(B661="","",IFERROR(VLOOKUP(B661,'Categorieën'!$A$7:$B$30,2,FALSE),""))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IF(B662="","",IFERROR(VLOOKUP(B662,'Categorieën'!$A$7:$B$30,2,FALSE),""))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IF(B663="","",IFERROR(VLOOKUP(B663,'Categorieën'!$A$7:$B$30,2,FALSE),""))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IF(B664="","",IFERROR(VLOOKUP(B664,'Categorieën'!$A$7:$B$30,2,FALSE),""))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IF(B665="","",IFERROR(VLOOKUP(B665,'Categorieën'!$A$7:$B$30,2,FALSE),""))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IF(B666="","",IFERROR(VLOOKUP(B666,'Categorieën'!$A$7:$B$30,2,FALSE),""))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IF(B667="","",IFERROR(VLOOKUP(B667,'Categorieën'!$A$7:$B$30,2,FALSE),""))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IF(B668="","",IFERROR(VLOOKUP(B668,'Categorieën'!$A$7:$B$30,2,FALSE),""))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IF(B669="","",IFERROR(VLOOKUP(B669,'Categorieën'!$A$7:$B$30,2,FALSE),""))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IF(B670="","",IFERROR(VLOOKUP(B670,'Categorieën'!$A$7:$B$30,2,FALSE),""))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IF(B671="","",IFERROR(VLOOKUP(B671,'Categorieën'!$A$7:$B$30,2,FALSE),""))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IF(B672="","",IFERROR(VLOOKUP(B672,'Categorieën'!$A$7:$B$30,2,FALSE),""))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IF(B673="","",IFERROR(VLOOKUP(B673,'Categorieën'!$A$7:$B$30,2,FALSE),""))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IF(B674="","",IFERROR(VLOOKUP(B674,'Categorieën'!$A$7:$B$30,2,FALSE),""))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IF(B675="","",IFERROR(VLOOKUP(B675,'Categorieën'!$A$7:$B$30,2,FALSE),""))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IF(B676="","",IFERROR(VLOOKUP(B676,'Categorieën'!$A$7:$B$30,2,FALSE),""))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IF(B677="","",IFERROR(VLOOKUP(B677,'Categorieën'!$A$7:$B$30,2,FALSE),""))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IF(B678="","",IFERROR(VLOOKUP(B678,'Categorieën'!$A$7:$B$30,2,FALSE),""))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IF(B679="","",IFERROR(VLOOKUP(B679,'Categorieën'!$A$7:$B$30,2,FALSE),""))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IF(B680="","",IFERROR(VLOOKUP(B680,'Categorieën'!$A$7:$B$30,2,FALSE),""))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IF(B681="","",IFERROR(VLOOKUP(B681,'Categorieën'!$A$7:$B$30,2,FALSE),""))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IF(B682="","",IFERROR(VLOOKUP(B682,'Categorieën'!$A$7:$B$30,2,FALSE),""))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IF(B683="","",IFERROR(VLOOKUP(B683,'Categorieën'!$A$7:$B$30,2,FALSE),""))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IF(B684="","",IFERROR(VLOOKUP(B684,'Categorieën'!$A$7:$B$30,2,FALSE),""))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IF(B685="","",IFERROR(VLOOKUP(B685,'Categorieën'!$A$7:$B$30,2,FALSE),""))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IF(B686="","",IFERROR(VLOOKUP(B686,'Categorieën'!$A$7:$B$30,2,FALSE),""))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IF(B687="","",IFERROR(VLOOKUP(B687,'Categorieën'!$A$7:$B$30,2,FALSE),""))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IF(B688="","",IFERROR(VLOOKUP(B688,'Categorieën'!$A$7:$B$30,2,FALSE),""))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IF(B689="","",IFERROR(VLOOKUP(B689,'Categorieën'!$A$7:$B$30,2,FALSE),""))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IF(B690="","",IFERROR(VLOOKUP(B690,'Categorieën'!$A$7:$B$30,2,FALSE),""))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IF(B691="","",IFERROR(VLOOKUP(B691,'Categorieën'!$A$7:$B$30,2,FALSE),""))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IF(B692="","",IFERROR(VLOOKUP(B692,'Categorieën'!$A$7:$B$30,2,FALSE),""))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IF(B693="","",IFERROR(VLOOKUP(B693,'Categorieën'!$A$7:$B$30,2,FALSE),""))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IF(B694="","",IFERROR(VLOOKUP(B694,'Categorieën'!$A$7:$B$30,2,FALSE),""))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IF(B695="","",IFERROR(VLOOKUP(B695,'Categorieën'!$A$7:$B$30,2,FALSE),""))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IF(B696="","",IFERROR(VLOOKUP(B696,'Categorieën'!$A$7:$B$30,2,FALSE),""))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IF(B697="","",IFERROR(VLOOKUP(B697,'Categorieën'!$A$7:$B$30,2,FALSE),""))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IF(B698="","",IFERROR(VLOOKUP(B698,'Categorieën'!$A$7:$B$30,2,FALSE),""))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IF(B699="","",IFERROR(VLOOKUP(B699,'Categorieën'!$A$7:$B$30,2,FALSE),""))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IF(B700="","",IFERROR(VLOOKUP(B700,'Categorieën'!$A$7:$B$30,2,FALSE),""))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IF(B701="","",IFERROR(VLOOKUP(B701,'Categorieën'!$A$7:$B$30,2,FALSE),""))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IF(B702="","",IFERROR(VLOOKUP(B702,'Categorieën'!$A$7:$B$30,2,FALSE),""))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IF(B703="","",IFERROR(VLOOKUP(B703,'Categorieën'!$A$7:$B$30,2,FALSE),""))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IF(B704="","",IFERROR(VLOOKUP(B704,'Categorieën'!$A$7:$B$30,2,FALSE),""))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IF(B705="","",IFERROR(VLOOKUP(B705,'Categorieën'!$A$7:$B$30,2,FALSE),""))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IF(B706="","",IFERROR(VLOOKUP(B706,'Categorieën'!$A$7:$B$30,2,FALSE),""))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IF(B707="","",IFERROR(VLOOKUP(B707,'Categorieën'!$A$7:$B$30,2,FALSE),""))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IF(B708="","",IFERROR(VLOOKUP(B708,'Categorieën'!$A$7:$B$30,2,FALSE),""))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IF(B709="","",IFERROR(VLOOKUP(B709,'Categorieën'!$A$7:$B$30,2,FALSE),""))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IF(B710="","",IFERROR(VLOOKUP(B710,'Categorieën'!$A$7:$B$30,2,FALSE),""))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IF(B711="","",IFERROR(VLOOKUP(B711,'Categorieën'!$A$7:$B$30,2,FALSE),""))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IF(B712="","",IFERROR(VLOOKUP(B712,'Categorieën'!$A$7:$B$30,2,FALSE),""))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IF(B713="","",IFERROR(VLOOKUP(B713,'Categorieën'!$A$7:$B$30,2,FALSE),""))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IF(B714="","",IFERROR(VLOOKUP(B714,'Categorieën'!$A$7:$B$30,2,FALSE),""))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IF(B715="","",IFERROR(VLOOKUP(B715,'Categorieën'!$A$7:$B$30,2,FALSE),""))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IF(B716="","",IFERROR(VLOOKUP(B716,'Categorieën'!$A$7:$B$30,2,FALSE),""))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IF(B717="","",IFERROR(VLOOKUP(B717,'Categorieën'!$A$7:$B$30,2,FALSE),""))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IF(B718="","",IFERROR(VLOOKUP(B718,'Categorieën'!$A$7:$B$30,2,FALSE),""))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IF(B719="","",IFERROR(VLOOKUP(B719,'Categorieën'!$A$7:$B$30,2,FALSE),""))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IF(B720="","",IFERROR(VLOOKUP(B720,'Categorieën'!$A$7:$B$30,2,FALSE),""))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IF(B721="","",IFERROR(VLOOKUP(B721,'Categorieën'!$A$7:$B$30,2,FALSE),""))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IF(B722="","",IFERROR(VLOOKUP(B722,'Categorieën'!$A$7:$B$30,2,FALSE),""))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IF(B723="","",IFERROR(VLOOKUP(B723,'Categorieën'!$A$7:$B$30,2,FALSE),""))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IF(B724="","",IFERROR(VLOOKUP(B724,'Categorieën'!$A$7:$B$30,2,FALSE),""))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IF(B725="","",IFERROR(VLOOKUP(B725,'Categorieën'!$A$7:$B$30,2,FALSE),""))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IF(B726="","",IFERROR(VLOOKUP(B726,'Categorieën'!$A$7:$B$30,2,FALSE),""))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IF(B727="","",IFERROR(VLOOKUP(B727,'Categorieën'!$A$7:$B$30,2,FALSE),""))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IF(B728="","",IFERROR(VLOOKUP(B728,'Categorieën'!$A$7:$B$30,2,FALSE),""))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IF(B729="","",IFERROR(VLOOKUP(B729,'Categorieën'!$A$7:$B$30,2,FALSE),""))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IF(B730="","",IFERROR(VLOOKUP(B730,'Categorieën'!$A$7:$B$30,2,FALSE),""))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IF(B731="","",IFERROR(VLOOKUP(B731,'Categorieën'!$A$7:$B$30,2,FALSE),""))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IF(B732="","",IFERROR(VLOOKUP(B732,'Categorieën'!$A$7:$B$30,2,FALSE),""))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IF(B733="","",IFERROR(VLOOKUP(B733,'Categorieën'!$A$7:$B$30,2,FALSE),""))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IF(B734="","",IFERROR(VLOOKUP(B734,'Categorieën'!$A$7:$B$30,2,FALSE),""))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IF(B735="","",IFERROR(VLOOKUP(B735,'Categorieën'!$A$7:$B$30,2,FALSE),""))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IF(B736="","",IFERROR(VLOOKUP(B736,'Categorieën'!$A$7:$B$30,2,FALSE),""))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IF(B737="","",IFERROR(VLOOKUP(B737,'Categorieën'!$A$7:$B$30,2,FALSE),""))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IF(B738="","",IFERROR(VLOOKUP(B738,'Categorieën'!$A$7:$B$30,2,FALSE),""))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IF(B739="","",IFERROR(VLOOKUP(B739,'Categorieën'!$A$7:$B$30,2,FALSE),""))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IF(B740="","",IFERROR(VLOOKUP(B740,'Categorieën'!$A$7:$B$30,2,FALSE),""))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IF(B741="","",IFERROR(VLOOKUP(B741,'Categorieën'!$A$7:$B$30,2,FALSE),""))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IF(B742="","",IFERROR(VLOOKUP(B742,'Categorieën'!$A$7:$B$30,2,FALSE),""))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IF(B743="","",IFERROR(VLOOKUP(B743,'Categorieën'!$A$7:$B$30,2,FALSE),""))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IF(B744="","",IFERROR(VLOOKUP(B744,'Categorieën'!$A$7:$B$30,2,FALSE),""))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IF(B745="","",IFERROR(VLOOKUP(B745,'Categorieën'!$A$7:$B$30,2,FALSE),""))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IF(B746="","",IFERROR(VLOOKUP(B746,'Categorieën'!$A$7:$B$30,2,FALSE),""))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IF(B747="","",IFERROR(VLOOKUP(B747,'Categorieën'!$A$7:$B$30,2,FALSE),""))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IF(B748="","",IFERROR(VLOOKUP(B748,'Categorieën'!$A$7:$B$30,2,FALSE),""))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IF(B749="","",IFERROR(VLOOKUP(B749,'Categorieën'!$A$7:$B$30,2,FALSE),""))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IF(B750="","",IFERROR(VLOOKUP(B750,'Categorieën'!$A$7:$B$30,2,FALSE),""))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IF(B751="","",IFERROR(VLOOKUP(B751,'Categorieën'!$A$7:$B$30,2,FALSE),""))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IF(B752="","",IFERROR(VLOOKUP(B752,'Categorieën'!$A$7:$B$30,2,FALSE),""))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IF(B753="","",IFERROR(VLOOKUP(B753,'Categorieën'!$A$7:$B$30,2,FALSE),""))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IF(B754="","",IFERROR(VLOOKUP(B754,'Categorieën'!$A$7:$B$30,2,FALSE),""))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IF(B755="","",IFERROR(VLOOKUP(B755,'Categorieën'!$A$7:$B$30,2,FALSE),""))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IF(B756="","",IFERROR(VLOOKUP(B756,'Categorieën'!$A$7:$B$30,2,FALSE),""))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IF(B757="","",IFERROR(VLOOKUP(B757,'Categorieën'!$A$7:$B$30,2,FALSE),""))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IF(B758="","",IFERROR(VLOOKUP(B758,'Categorieën'!$A$7:$B$30,2,FALSE),""))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IF(B759="","",IFERROR(VLOOKUP(B759,'Categorieën'!$A$7:$B$30,2,FALSE),""))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IF(B760="","",IFERROR(VLOOKUP(B760,'Categorieën'!$A$7:$B$30,2,FALSE),""))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IF(B761="","",IFERROR(VLOOKUP(B761,'Categorieën'!$A$7:$B$30,2,FALSE),""))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IF(B762="","",IFERROR(VLOOKUP(B762,'Categorieën'!$A$7:$B$30,2,FALSE),""))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IF(B763="","",IFERROR(VLOOKUP(B763,'Categorieën'!$A$7:$B$30,2,FALSE),""))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IF(B764="","",IFERROR(VLOOKUP(B764,'Categorieën'!$A$7:$B$30,2,FALSE),""))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IF(B765="","",IFERROR(VLOOKUP(B765,'Categorieën'!$A$7:$B$30,2,FALSE),""))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IF(B766="","",IFERROR(VLOOKUP(B766,'Categorieën'!$A$7:$B$30,2,FALSE),""))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IF(B767="","",IFERROR(VLOOKUP(B767,'Categorieën'!$A$7:$B$30,2,FALSE),""))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IF(B768="","",IFERROR(VLOOKUP(B768,'Categorieën'!$A$7:$B$30,2,FALSE),""))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IF(B769="","",IFERROR(VLOOKUP(B769,'Categorieën'!$A$7:$B$30,2,FALSE),""))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IF(B770="","",IFERROR(VLOOKUP(B770,'Categorieën'!$A$7:$B$30,2,FALSE),""))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IF(B771="","",IFERROR(VLOOKUP(B771,'Categorieën'!$A$7:$B$30,2,FALSE),""))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IF(B772="","",IFERROR(VLOOKUP(B772,'Categorieën'!$A$7:$B$30,2,FALSE),""))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IF(B773="","",IFERROR(VLOOKUP(B773,'Categorieën'!$A$7:$B$30,2,FALSE),""))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IF(B774="","",IFERROR(VLOOKUP(B774,'Categorieën'!$A$7:$B$30,2,FALSE),""))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IF(B775="","",IFERROR(VLOOKUP(B775,'Categorieën'!$A$7:$B$30,2,FALSE),""))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IF(B776="","",IFERROR(VLOOKUP(B776,'Categorieën'!$A$7:$B$30,2,FALSE),""))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IF(B777="","",IFERROR(VLOOKUP(B777,'Categorieën'!$A$7:$B$30,2,FALSE),""))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IF(B778="","",IFERROR(VLOOKUP(B778,'Categorieën'!$A$7:$B$30,2,FALSE),""))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IF(B779="","",IFERROR(VLOOKUP(B779,'Categorieën'!$A$7:$B$30,2,FALSE),""))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IF(B780="","",IFERROR(VLOOKUP(B780,'Categorieën'!$A$7:$B$30,2,FALSE),""))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IF(B781="","",IFERROR(VLOOKUP(B781,'Categorieën'!$A$7:$B$30,2,FALSE),""))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IF(B782="","",IFERROR(VLOOKUP(B782,'Categorieën'!$A$7:$B$30,2,FALSE),""))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IF(B783="","",IFERROR(VLOOKUP(B783,'Categorieën'!$A$7:$B$30,2,FALSE),""))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IF(B784="","",IFERROR(VLOOKUP(B784,'Categorieën'!$A$7:$B$30,2,FALSE),""))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IF(B785="","",IFERROR(VLOOKUP(B785,'Categorieën'!$A$7:$B$30,2,FALSE),""))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IF(B786="","",IFERROR(VLOOKUP(B786,'Categorieën'!$A$7:$B$30,2,FALSE),""))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IF(B787="","",IFERROR(VLOOKUP(B787,'Categorieën'!$A$7:$B$30,2,FALSE),""))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IF(B788="","",IFERROR(VLOOKUP(B788,'Categorieën'!$A$7:$B$30,2,FALSE),""))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IF(B789="","",IFERROR(VLOOKUP(B789,'Categorieën'!$A$7:$B$30,2,FALSE),""))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IF(B790="","",IFERROR(VLOOKUP(B790,'Categorieën'!$A$7:$B$30,2,FALSE),""))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IF(B791="","",IFERROR(VLOOKUP(B791,'Categorieën'!$A$7:$B$30,2,FALSE),""))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IF(B792="","",IFERROR(VLOOKUP(B792,'Categorieën'!$A$7:$B$30,2,FALSE),""))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IF(B793="","",IFERROR(VLOOKUP(B793,'Categorieën'!$A$7:$B$30,2,FALSE),""))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IF(B794="","",IFERROR(VLOOKUP(B794,'Categorieën'!$A$7:$B$30,2,FALSE),""))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IF(B795="","",IFERROR(VLOOKUP(B795,'Categorieën'!$A$7:$B$30,2,FALSE),""))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IF(B796="","",IFERROR(VLOOKUP(B796,'Categorieën'!$A$7:$B$30,2,FALSE),""))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IF(B797="","",IFERROR(VLOOKUP(B797,'Categorieën'!$A$7:$B$30,2,FALSE),""))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IF(B798="","",IFERROR(VLOOKUP(B798,'Categorieën'!$A$7:$B$30,2,FALSE),""))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IF(B799="","",IFERROR(VLOOKUP(B799,'Categorieën'!$A$7:$B$30,2,FALSE),""))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IF(B800="","",IFERROR(VLOOKUP(B800,'Categorieën'!$A$7:$B$30,2,FALSE),""))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IF(B801="","",IFERROR(VLOOKUP(B801,'Categorieën'!$A$7:$B$30,2,FALSE),""))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IF(B802="","",IFERROR(VLOOKUP(B802,'Categorieën'!$A$7:$B$30,2,FALSE),""))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IF(B803="","",IFERROR(VLOOKUP(B803,'Categorieën'!$A$7:$B$30,2,FALSE),""))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IF(B804="","",IFERROR(VLOOKUP(B804,'Categorieën'!$A$7:$B$30,2,FALSE),""))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"Inkomsten"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Categorie" error="Hernoem de categorieën zoals je wilt en stel in hoeveel je per maand begroot. Het jaar geldt voor de hele werkmap." sqref="B5:B804">
      <formula1>'Categorieën'!$A$7:$A$30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IF(YEAR(TODAY())&gt;'Categorieën'!$B$4,12,IF(YEAR(TODAY())&lt;'Categorieën'!$B$4,0,MONTH(TODAY())))</f>
        <v>0</v>
      </c>
    </row>
    <row r="2" ht="30" customHeight="1" spans="1:17" x14ac:dyDescent="0.25">
      <c r="A2" s="10" t="s">
        <v>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23</v>
      </c>
      <c r="B4" s="12"/>
      <c r="C4" s="12" t="s">
        <v>30</v>
      </c>
      <c r="D4" s="12"/>
      <c r="E4" s="12" t="s">
        <v>64</v>
      </c>
      <c r="F4" s="12"/>
      <c r="G4" s="12" t="s">
        <v>65</v>
      </c>
      <c r="H4" s="12"/>
    </row>
    <row r="5" ht="28" customHeight="1" spans="1:8" x14ac:dyDescent="0.25">
      <c r="A5" s="22">
        <f>SUM($O$36:$O$41)</f>
        <v>2400</v>
      </c>
      <c r="B5" s="22"/>
      <c r="C5" s="22">
        <f>SUM($O$42:$O$59)</f>
        <v>1526.59</v>
      </c>
      <c r="D5" s="22"/>
      <c r="E5" s="22">
        <f>A5-C5</f>
        <v>873.41</v>
      </c>
      <c r="F5" s="22"/>
      <c r="G5" s="23">
        <f>IF(A5=0,0,(A5-C5)/A5)</f>
        <v>0.36392083333333336</v>
      </c>
      <c r="H5" s="23"/>
    </row>
    <row r="7" ht="22" customHeight="1" spans="1:17" x14ac:dyDescent="0.25">
      <c r="A7" s="24" t="s">
        <v>66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67</v>
      </c>
      <c r="B8" s="14" t="s">
        <v>67</v>
      </c>
      <c r="C8" s="14" t="s">
        <v>68</v>
      </c>
      <c r="D8" s="14" t="s">
        <v>69</v>
      </c>
      <c r="E8" s="14" t="s">
        <v>70</v>
      </c>
      <c r="F8" s="14" t="s">
        <v>71</v>
      </c>
      <c r="G8" s="14" t="s">
        <v>72</v>
      </c>
      <c r="H8" s="14" t="s">
        <v>73</v>
      </c>
      <c r="I8" s="14" t="s">
        <v>74</v>
      </c>
      <c r="J8" s="14" t="s">
        <v>75</v>
      </c>
      <c r="K8" s="14" t="s">
        <v>76</v>
      </c>
      <c r="L8" s="14" t="s">
        <v>77</v>
      </c>
      <c r="M8" s="14" t="s">
        <v>78</v>
      </c>
      <c r="N8" s="14" t="s">
        <v>79</v>
      </c>
      <c r="O8" s="14" t="s">
        <v>80</v>
      </c>
    </row>
    <row r="9" spans="1:15" x14ac:dyDescent="0.25">
      <c r="A9" s="12" t="s">
        <v>23</v>
      </c>
      <c r="C9" s="26">
        <f>SUM(C36:C41)</f>
        <v>2400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2400</v>
      </c>
    </row>
    <row r="10" spans="1:15" x14ac:dyDescent="0.25">
      <c r="A10" s="12" t="s">
        <v>30</v>
      </c>
      <c r="C10" s="26">
        <f>SUM(C42:C59)</f>
        <v>1526.59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1526.59</v>
      </c>
    </row>
    <row r="11" spans="1:15" x14ac:dyDescent="0.25">
      <c r="A11" s="12" t="s">
        <v>64</v>
      </c>
      <c r="C11" s="27">
        <f>C9-C10</f>
        <v>873.41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873.41</v>
      </c>
    </row>
    <row r="34" ht="22" customHeight="1" spans="1:17" x14ac:dyDescent="0.25">
      <c r="A34" s="24" t="s">
        <v>81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82</v>
      </c>
      <c r="C35" s="14" t="s">
        <v>68</v>
      </c>
      <c r="D35" s="14" t="s">
        <v>69</v>
      </c>
      <c r="E35" s="14" t="s">
        <v>70</v>
      </c>
      <c r="F35" s="14" t="s">
        <v>71</v>
      </c>
      <c r="G35" s="14" t="s">
        <v>72</v>
      </c>
      <c r="H35" s="14" t="s">
        <v>73</v>
      </c>
      <c r="I35" s="14" t="s">
        <v>74</v>
      </c>
      <c r="J35" s="14" t="s">
        <v>75</v>
      </c>
      <c r="K35" s="14" t="s">
        <v>76</v>
      </c>
      <c r="L35" s="14" t="s">
        <v>77</v>
      </c>
      <c r="M35" s="14" t="s">
        <v>78</v>
      </c>
      <c r="N35" s="14" t="s">
        <v>79</v>
      </c>
      <c r="O35" s="14" t="s">
        <v>83</v>
      </c>
      <c r="P35" s="14" t="s">
        <v>84</v>
      </c>
      <c r="Q35" s="14" t="s">
        <v>85</v>
      </c>
    </row>
    <row r="36" spans="1:17" x14ac:dyDescent="0.25">
      <c r="A36" s="28" t="str">
        <f>IF('Categorieën'!A7="","",'Categorieën'!A7)</f>
        <v>Salaris</v>
      </c>
      <c r="B36" s="26">
        <f>'Categorieën'!D7</f>
        <v>0</v>
      </c>
      <c r="C36" s="26">
        <f>IF($A36="",0,SUMIFS('Betalingen'!$D$5:$D$804,'Betalingen'!$B$5:$B$804,$A36,'Betalingen'!$A$5:$A$804,"&gt;="&amp;DATE('Categorieën'!$B$4,1,1),'Betalingen'!$A$5:$A$804,"&lt;"&amp;DATE('Categorieën'!$B$4,2,1)))</f>
        <v>2400</v>
      </c>
      <c r="D36" s="26">
        <f>IF($A36="",0,SUMIFS('Betalingen'!$D$5:$D$804,'Betalingen'!$B$5:$B$804,$A36,'Betalingen'!$A$5:$A$804,"&gt;="&amp;DATE('Categorieën'!$B$4,2,1),'Betalingen'!$A$5:$A$804,"&lt;"&amp;DATE('Categorieën'!$B$4,3,1)))</f>
        <v>0</v>
      </c>
      <c r="E36" s="26">
        <f>IF($A36="",0,SUMIFS('Betalingen'!$D$5:$D$804,'Betalingen'!$B$5:$B$804,$A36,'Betalingen'!$A$5:$A$804,"&gt;="&amp;DATE('Categorieën'!$B$4,3,1),'Betalingen'!$A$5:$A$804,"&lt;"&amp;DATE('Categorieën'!$B$4,4,1)))</f>
        <v>0</v>
      </c>
      <c r="F36" s="26">
        <f>IF($A36="",0,SUMIFS('Betalingen'!$D$5:$D$804,'Betalingen'!$B$5:$B$804,$A36,'Betalingen'!$A$5:$A$804,"&gt;="&amp;DATE('Categorieën'!$B$4,4,1),'Betalingen'!$A$5:$A$804,"&lt;"&amp;DATE('Categorieën'!$B$4,5,1)))</f>
        <v>0</v>
      </c>
      <c r="G36" s="26">
        <f>IF($A36="",0,SUMIFS('Betalingen'!$D$5:$D$804,'Betalingen'!$B$5:$B$804,$A36,'Betalingen'!$A$5:$A$804,"&gt;="&amp;DATE('Categorieën'!$B$4,5,1),'Betalingen'!$A$5:$A$804,"&lt;"&amp;DATE('Categorieën'!$B$4,6,1)))</f>
        <v>0</v>
      </c>
      <c r="H36" s="26">
        <f>IF($A36="",0,SUMIFS('Betalingen'!$D$5:$D$804,'Betalingen'!$B$5:$B$804,$A36,'Betalingen'!$A$5:$A$804,"&gt;="&amp;DATE('Categorieën'!$B$4,6,1),'Betalingen'!$A$5:$A$804,"&lt;"&amp;DATE('Categorieën'!$B$4,7,1)))</f>
        <v>0</v>
      </c>
      <c r="I36" s="26">
        <f>IF($A36="",0,SUMIFS('Betalingen'!$D$5:$D$804,'Betalingen'!$B$5:$B$804,$A36,'Betalingen'!$A$5:$A$804,"&gt;="&amp;DATE('Categorieën'!$B$4,7,1),'Betalingen'!$A$5:$A$804,"&lt;"&amp;DATE('Categorieën'!$B$4,8,1)))</f>
        <v>0</v>
      </c>
      <c r="J36" s="26">
        <f>IF($A36="",0,SUMIFS('Betalingen'!$D$5:$D$804,'Betalingen'!$B$5:$B$804,$A36,'Betalingen'!$A$5:$A$804,"&gt;="&amp;DATE('Categorieën'!$B$4,8,1),'Betalingen'!$A$5:$A$804,"&lt;"&amp;DATE('Categorieën'!$B$4,9,1)))</f>
        <v>0</v>
      </c>
      <c r="K36" s="26">
        <f>IF($A36="",0,SUMIFS('Betalingen'!$D$5:$D$804,'Betalingen'!$B$5:$B$804,$A36,'Betalingen'!$A$5:$A$804,"&gt;="&amp;DATE('Categorieën'!$B$4,9,1),'Betalingen'!$A$5:$A$804,"&lt;"&amp;DATE('Categorieën'!$B$4,10,1)))</f>
        <v>0</v>
      </c>
      <c r="L36" s="26">
        <f>IF($A36="",0,SUMIFS('Betalingen'!$D$5:$D$804,'Betalingen'!$B$5:$B$804,$A36,'Betalingen'!$A$5:$A$804,"&gt;="&amp;DATE('Categorieën'!$B$4,10,1),'Betalingen'!$A$5:$A$804,"&lt;"&amp;DATE('Categorieën'!$B$4,11,1)))</f>
        <v>0</v>
      </c>
      <c r="M36" s="26">
        <f>IF($A36="",0,SUMIFS('Betalingen'!$D$5:$D$804,'Betalingen'!$B$5:$B$804,$A36,'Betalingen'!$A$5:$A$804,"&gt;="&amp;DATE('Categorieën'!$B$4,11,1),'Betalingen'!$A$5:$A$804,"&lt;"&amp;DATE('Categorieën'!$B$4,12,1)))</f>
        <v>0</v>
      </c>
      <c r="N36" s="26">
        <f>IF($A36="",0,SUMIFS('Betalingen'!$D$5:$D$804,'Betalingen'!$B$5:$B$804,$A36,'Betalingen'!$A$5:$A$804,"&gt;="&amp;DATE('Categorieën'!$B$4,12,1),'Betalingen'!$A$5:$A$804,"&lt;"&amp;DATE('Categorieën'!$B$4,13,1)))</f>
        <v>0</v>
      </c>
      <c r="O36" s="27">
        <f>SUM(C36:N36)</f>
        <v>2400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IF('Categorieën'!A8="","",'Categorieën'!A8)</f>
        <v>Salaris partner</v>
      </c>
      <c r="B37" s="31">
        <f>'Categorieën'!D8</f>
        <v>0</v>
      </c>
      <c r="C37" s="31">
        <f>IF($A37="",0,SUMIFS('Betalingen'!$D$5:$D$804,'Betalingen'!$B$5:$B$804,$A37,'Betalingen'!$A$5:$A$804,"&gt;="&amp;DATE('Categorieën'!$B$4,1,1),'Betalingen'!$A$5:$A$804,"&lt;"&amp;DATE('Categorieën'!$B$4,2,1)))</f>
        <v>0</v>
      </c>
      <c r="D37" s="31">
        <f>IF($A37="",0,SUMIFS('Betalingen'!$D$5:$D$804,'Betalingen'!$B$5:$B$804,$A37,'Betalingen'!$A$5:$A$804,"&gt;="&amp;DATE('Categorieën'!$B$4,2,1),'Betalingen'!$A$5:$A$804,"&lt;"&amp;DATE('Categorieën'!$B$4,3,1)))</f>
        <v>0</v>
      </c>
      <c r="E37" s="31">
        <f>IF($A37="",0,SUMIFS('Betalingen'!$D$5:$D$804,'Betalingen'!$B$5:$B$804,$A37,'Betalingen'!$A$5:$A$804,"&gt;="&amp;DATE('Categorieën'!$B$4,3,1),'Betalingen'!$A$5:$A$804,"&lt;"&amp;DATE('Categorieën'!$B$4,4,1)))</f>
        <v>0</v>
      </c>
      <c r="F37" s="31">
        <f>IF($A37="",0,SUMIFS('Betalingen'!$D$5:$D$804,'Betalingen'!$B$5:$B$804,$A37,'Betalingen'!$A$5:$A$804,"&gt;="&amp;DATE('Categorieën'!$B$4,4,1),'Betalingen'!$A$5:$A$804,"&lt;"&amp;DATE('Categorieën'!$B$4,5,1)))</f>
        <v>0</v>
      </c>
      <c r="G37" s="31">
        <f>IF($A37="",0,SUMIFS('Betalingen'!$D$5:$D$804,'Betalingen'!$B$5:$B$804,$A37,'Betalingen'!$A$5:$A$804,"&gt;="&amp;DATE('Categorieën'!$B$4,5,1),'Betalingen'!$A$5:$A$804,"&lt;"&amp;DATE('Categorieën'!$B$4,6,1)))</f>
        <v>0</v>
      </c>
      <c r="H37" s="31">
        <f>IF($A37="",0,SUMIFS('Betalingen'!$D$5:$D$804,'Betalingen'!$B$5:$B$804,$A37,'Betalingen'!$A$5:$A$804,"&gt;="&amp;DATE('Categorieën'!$B$4,6,1),'Betalingen'!$A$5:$A$804,"&lt;"&amp;DATE('Categorieën'!$B$4,7,1)))</f>
        <v>0</v>
      </c>
      <c r="I37" s="31">
        <f>IF($A37="",0,SUMIFS('Betalingen'!$D$5:$D$804,'Betalingen'!$B$5:$B$804,$A37,'Betalingen'!$A$5:$A$804,"&gt;="&amp;DATE('Categorieën'!$B$4,7,1),'Betalingen'!$A$5:$A$804,"&lt;"&amp;DATE('Categorieën'!$B$4,8,1)))</f>
        <v>0</v>
      </c>
      <c r="J37" s="31">
        <f>IF($A37="",0,SUMIFS('Betalingen'!$D$5:$D$804,'Betalingen'!$B$5:$B$804,$A37,'Betalingen'!$A$5:$A$804,"&gt;="&amp;DATE('Categorieën'!$B$4,8,1),'Betalingen'!$A$5:$A$804,"&lt;"&amp;DATE('Categorieën'!$B$4,9,1)))</f>
        <v>0</v>
      </c>
      <c r="K37" s="31">
        <f>IF($A37="",0,SUMIFS('Betalingen'!$D$5:$D$804,'Betalingen'!$B$5:$B$804,$A37,'Betalingen'!$A$5:$A$804,"&gt;="&amp;DATE('Categorieën'!$B$4,9,1),'Betalingen'!$A$5:$A$804,"&lt;"&amp;DATE('Categorieën'!$B$4,10,1)))</f>
        <v>0</v>
      </c>
      <c r="L37" s="31">
        <f>IF($A37="",0,SUMIFS('Betalingen'!$D$5:$D$804,'Betalingen'!$B$5:$B$804,$A37,'Betalingen'!$A$5:$A$804,"&gt;="&amp;DATE('Categorieën'!$B$4,10,1),'Betalingen'!$A$5:$A$804,"&lt;"&amp;DATE('Categorieën'!$B$4,11,1)))</f>
        <v>0</v>
      </c>
      <c r="M37" s="31">
        <f>IF($A37="",0,SUMIFS('Betalingen'!$D$5:$D$804,'Betalingen'!$B$5:$B$804,$A37,'Betalingen'!$A$5:$A$804,"&gt;="&amp;DATE('Categorieën'!$B$4,11,1),'Betalingen'!$A$5:$A$804,"&lt;"&amp;DATE('Categorieën'!$B$4,12,1)))</f>
        <v>0</v>
      </c>
      <c r="N37" s="31">
        <f>IF($A37="",0,SUMIFS('Betalingen'!$D$5:$D$804,'Betalingen'!$B$5:$B$804,$A37,'Betalingen'!$A$5:$A$804,"&gt;="&amp;DATE('Categorieën'!$B$4,12,1),'Betalingen'!$A$5:$A$804,"&lt;"&amp;DATE('Categorieën'!$B$4,13,1)))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IF('Categorieën'!A9="","",'Categorieën'!A9)</f>
        <v>Toeslagen en kinderbijslag</v>
      </c>
      <c r="B38" s="26">
        <f>'Categorieën'!D9</f>
        <v>0</v>
      </c>
      <c r="C38" s="26">
        <f>IF($A38="",0,SUMIFS('Betalingen'!$D$5:$D$804,'Betalingen'!$B$5:$B$804,$A38,'Betalingen'!$A$5:$A$804,"&gt;="&amp;DATE('Categorieën'!$B$4,1,1),'Betalingen'!$A$5:$A$804,"&lt;"&amp;DATE('Categorieën'!$B$4,2,1)))</f>
        <v>0</v>
      </c>
      <c r="D38" s="26">
        <f>IF($A38="",0,SUMIFS('Betalingen'!$D$5:$D$804,'Betalingen'!$B$5:$B$804,$A38,'Betalingen'!$A$5:$A$804,"&gt;="&amp;DATE('Categorieën'!$B$4,2,1),'Betalingen'!$A$5:$A$804,"&lt;"&amp;DATE('Categorieën'!$B$4,3,1)))</f>
        <v>0</v>
      </c>
      <c r="E38" s="26">
        <f>IF($A38="",0,SUMIFS('Betalingen'!$D$5:$D$804,'Betalingen'!$B$5:$B$804,$A38,'Betalingen'!$A$5:$A$804,"&gt;="&amp;DATE('Categorieën'!$B$4,3,1),'Betalingen'!$A$5:$A$804,"&lt;"&amp;DATE('Categorieën'!$B$4,4,1)))</f>
        <v>0</v>
      </c>
      <c r="F38" s="26">
        <f>IF($A38="",0,SUMIFS('Betalingen'!$D$5:$D$804,'Betalingen'!$B$5:$B$804,$A38,'Betalingen'!$A$5:$A$804,"&gt;="&amp;DATE('Categorieën'!$B$4,4,1),'Betalingen'!$A$5:$A$804,"&lt;"&amp;DATE('Categorieën'!$B$4,5,1)))</f>
        <v>0</v>
      </c>
      <c r="G38" s="26">
        <f>IF($A38="",0,SUMIFS('Betalingen'!$D$5:$D$804,'Betalingen'!$B$5:$B$804,$A38,'Betalingen'!$A$5:$A$804,"&gt;="&amp;DATE('Categorieën'!$B$4,5,1),'Betalingen'!$A$5:$A$804,"&lt;"&amp;DATE('Categorieën'!$B$4,6,1)))</f>
        <v>0</v>
      </c>
      <c r="H38" s="26">
        <f>IF($A38="",0,SUMIFS('Betalingen'!$D$5:$D$804,'Betalingen'!$B$5:$B$804,$A38,'Betalingen'!$A$5:$A$804,"&gt;="&amp;DATE('Categorieën'!$B$4,6,1),'Betalingen'!$A$5:$A$804,"&lt;"&amp;DATE('Categorieën'!$B$4,7,1)))</f>
        <v>0</v>
      </c>
      <c r="I38" s="26">
        <f>IF($A38="",0,SUMIFS('Betalingen'!$D$5:$D$804,'Betalingen'!$B$5:$B$804,$A38,'Betalingen'!$A$5:$A$804,"&gt;="&amp;DATE('Categorieën'!$B$4,7,1),'Betalingen'!$A$5:$A$804,"&lt;"&amp;DATE('Categorieën'!$B$4,8,1)))</f>
        <v>0</v>
      </c>
      <c r="J38" s="26">
        <f>IF($A38="",0,SUMIFS('Betalingen'!$D$5:$D$804,'Betalingen'!$B$5:$B$804,$A38,'Betalingen'!$A$5:$A$804,"&gt;="&amp;DATE('Categorieën'!$B$4,8,1),'Betalingen'!$A$5:$A$804,"&lt;"&amp;DATE('Categorieën'!$B$4,9,1)))</f>
        <v>0</v>
      </c>
      <c r="K38" s="26">
        <f>IF($A38="",0,SUMIFS('Betalingen'!$D$5:$D$804,'Betalingen'!$B$5:$B$804,$A38,'Betalingen'!$A$5:$A$804,"&gt;="&amp;DATE('Categorieën'!$B$4,9,1),'Betalingen'!$A$5:$A$804,"&lt;"&amp;DATE('Categorieën'!$B$4,10,1)))</f>
        <v>0</v>
      </c>
      <c r="L38" s="26">
        <f>IF($A38="",0,SUMIFS('Betalingen'!$D$5:$D$804,'Betalingen'!$B$5:$B$804,$A38,'Betalingen'!$A$5:$A$804,"&gt;="&amp;DATE('Categorieën'!$B$4,10,1),'Betalingen'!$A$5:$A$804,"&lt;"&amp;DATE('Categorieën'!$B$4,11,1)))</f>
        <v>0</v>
      </c>
      <c r="M38" s="26">
        <f>IF($A38="",0,SUMIFS('Betalingen'!$D$5:$D$804,'Betalingen'!$B$5:$B$804,$A38,'Betalingen'!$A$5:$A$804,"&gt;="&amp;DATE('Categorieën'!$B$4,11,1),'Betalingen'!$A$5:$A$804,"&lt;"&amp;DATE('Categorieën'!$B$4,12,1)))</f>
        <v>0</v>
      </c>
      <c r="N38" s="26">
        <f>IF($A38="",0,SUMIFS('Betalingen'!$D$5:$D$804,'Betalingen'!$B$5:$B$804,$A38,'Betalingen'!$A$5:$A$804,"&gt;="&amp;DATE('Categorieën'!$B$4,12,1),'Betalingen'!$A$5:$A$804,"&lt;"&amp;DATE('Categorieën'!$B$4,13,1)))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IF('Categorieën'!A10="","",'Categorieën'!A10)</f>
        <v>Eigen bedrijf</v>
      </c>
      <c r="B39" s="31">
        <f>'Categorieën'!D10</f>
        <v>0</v>
      </c>
      <c r="C39" s="31">
        <f>IF($A39="",0,SUMIFS('Betalingen'!$D$5:$D$804,'Betalingen'!$B$5:$B$804,$A39,'Betalingen'!$A$5:$A$804,"&gt;="&amp;DATE('Categorieën'!$B$4,1,1),'Betalingen'!$A$5:$A$804,"&lt;"&amp;DATE('Categorieën'!$B$4,2,1)))</f>
        <v>0</v>
      </c>
      <c r="D39" s="31">
        <f>IF($A39="",0,SUMIFS('Betalingen'!$D$5:$D$804,'Betalingen'!$B$5:$B$804,$A39,'Betalingen'!$A$5:$A$804,"&gt;="&amp;DATE('Categorieën'!$B$4,2,1),'Betalingen'!$A$5:$A$804,"&lt;"&amp;DATE('Categorieën'!$B$4,3,1)))</f>
        <v>0</v>
      </c>
      <c r="E39" s="31">
        <f>IF($A39="",0,SUMIFS('Betalingen'!$D$5:$D$804,'Betalingen'!$B$5:$B$804,$A39,'Betalingen'!$A$5:$A$804,"&gt;="&amp;DATE('Categorieën'!$B$4,3,1),'Betalingen'!$A$5:$A$804,"&lt;"&amp;DATE('Categorieën'!$B$4,4,1)))</f>
        <v>0</v>
      </c>
      <c r="F39" s="31">
        <f>IF($A39="",0,SUMIFS('Betalingen'!$D$5:$D$804,'Betalingen'!$B$5:$B$804,$A39,'Betalingen'!$A$5:$A$804,"&gt;="&amp;DATE('Categorieën'!$B$4,4,1),'Betalingen'!$A$5:$A$804,"&lt;"&amp;DATE('Categorieën'!$B$4,5,1)))</f>
        <v>0</v>
      </c>
      <c r="G39" s="31">
        <f>IF($A39="",0,SUMIFS('Betalingen'!$D$5:$D$804,'Betalingen'!$B$5:$B$804,$A39,'Betalingen'!$A$5:$A$804,"&gt;="&amp;DATE('Categorieën'!$B$4,5,1),'Betalingen'!$A$5:$A$804,"&lt;"&amp;DATE('Categorieën'!$B$4,6,1)))</f>
        <v>0</v>
      </c>
      <c r="H39" s="31">
        <f>IF($A39="",0,SUMIFS('Betalingen'!$D$5:$D$804,'Betalingen'!$B$5:$B$804,$A39,'Betalingen'!$A$5:$A$804,"&gt;="&amp;DATE('Categorieën'!$B$4,6,1),'Betalingen'!$A$5:$A$804,"&lt;"&amp;DATE('Categorieën'!$B$4,7,1)))</f>
        <v>0</v>
      </c>
      <c r="I39" s="31">
        <f>IF($A39="",0,SUMIFS('Betalingen'!$D$5:$D$804,'Betalingen'!$B$5:$B$804,$A39,'Betalingen'!$A$5:$A$804,"&gt;="&amp;DATE('Categorieën'!$B$4,7,1),'Betalingen'!$A$5:$A$804,"&lt;"&amp;DATE('Categorieën'!$B$4,8,1)))</f>
        <v>0</v>
      </c>
      <c r="J39" s="31">
        <f>IF($A39="",0,SUMIFS('Betalingen'!$D$5:$D$804,'Betalingen'!$B$5:$B$804,$A39,'Betalingen'!$A$5:$A$804,"&gt;="&amp;DATE('Categorieën'!$B$4,8,1),'Betalingen'!$A$5:$A$804,"&lt;"&amp;DATE('Categorieën'!$B$4,9,1)))</f>
        <v>0</v>
      </c>
      <c r="K39" s="31">
        <f>IF($A39="",0,SUMIFS('Betalingen'!$D$5:$D$804,'Betalingen'!$B$5:$B$804,$A39,'Betalingen'!$A$5:$A$804,"&gt;="&amp;DATE('Categorieën'!$B$4,9,1),'Betalingen'!$A$5:$A$804,"&lt;"&amp;DATE('Categorieën'!$B$4,10,1)))</f>
        <v>0</v>
      </c>
      <c r="L39" s="31">
        <f>IF($A39="",0,SUMIFS('Betalingen'!$D$5:$D$804,'Betalingen'!$B$5:$B$804,$A39,'Betalingen'!$A$5:$A$804,"&gt;="&amp;DATE('Categorieën'!$B$4,10,1),'Betalingen'!$A$5:$A$804,"&lt;"&amp;DATE('Categorieën'!$B$4,11,1)))</f>
        <v>0</v>
      </c>
      <c r="M39" s="31">
        <f>IF($A39="",0,SUMIFS('Betalingen'!$D$5:$D$804,'Betalingen'!$B$5:$B$804,$A39,'Betalingen'!$A$5:$A$804,"&gt;="&amp;DATE('Categorieën'!$B$4,11,1),'Betalingen'!$A$5:$A$804,"&lt;"&amp;DATE('Categorieën'!$B$4,12,1)))</f>
        <v>0</v>
      </c>
      <c r="N39" s="31">
        <f>IF($A39="",0,SUMIFS('Betalingen'!$D$5:$D$804,'Betalingen'!$B$5:$B$804,$A39,'Betalingen'!$A$5:$A$804,"&gt;="&amp;DATE('Categorieën'!$B$4,12,1),'Betalingen'!$A$5:$A$804,"&lt;"&amp;DATE('Categorieën'!$B$4,13,1)))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IF('Categorieën'!A11="","",'Categorieën'!A11)</f>
        <v>Huurinkomsten</v>
      </c>
      <c r="B40" s="26">
        <f>'Categorieën'!D11</f>
        <v>0</v>
      </c>
      <c r="C40" s="26">
        <f>IF($A40="",0,SUMIFS('Betalingen'!$D$5:$D$804,'Betalingen'!$B$5:$B$804,$A40,'Betalingen'!$A$5:$A$804,"&gt;="&amp;DATE('Categorieën'!$B$4,1,1),'Betalingen'!$A$5:$A$804,"&lt;"&amp;DATE('Categorieën'!$B$4,2,1)))</f>
        <v>0</v>
      </c>
      <c r="D40" s="26">
        <f>IF($A40="",0,SUMIFS('Betalingen'!$D$5:$D$804,'Betalingen'!$B$5:$B$804,$A40,'Betalingen'!$A$5:$A$804,"&gt;="&amp;DATE('Categorieën'!$B$4,2,1),'Betalingen'!$A$5:$A$804,"&lt;"&amp;DATE('Categorieën'!$B$4,3,1)))</f>
        <v>0</v>
      </c>
      <c r="E40" s="26">
        <f>IF($A40="",0,SUMIFS('Betalingen'!$D$5:$D$804,'Betalingen'!$B$5:$B$804,$A40,'Betalingen'!$A$5:$A$804,"&gt;="&amp;DATE('Categorieën'!$B$4,3,1),'Betalingen'!$A$5:$A$804,"&lt;"&amp;DATE('Categorieën'!$B$4,4,1)))</f>
        <v>0</v>
      </c>
      <c r="F40" s="26">
        <f>IF($A40="",0,SUMIFS('Betalingen'!$D$5:$D$804,'Betalingen'!$B$5:$B$804,$A40,'Betalingen'!$A$5:$A$804,"&gt;="&amp;DATE('Categorieën'!$B$4,4,1),'Betalingen'!$A$5:$A$804,"&lt;"&amp;DATE('Categorieën'!$B$4,5,1)))</f>
        <v>0</v>
      </c>
      <c r="G40" s="26">
        <f>IF($A40="",0,SUMIFS('Betalingen'!$D$5:$D$804,'Betalingen'!$B$5:$B$804,$A40,'Betalingen'!$A$5:$A$804,"&gt;="&amp;DATE('Categorieën'!$B$4,5,1),'Betalingen'!$A$5:$A$804,"&lt;"&amp;DATE('Categorieën'!$B$4,6,1)))</f>
        <v>0</v>
      </c>
      <c r="H40" s="26">
        <f>IF($A40="",0,SUMIFS('Betalingen'!$D$5:$D$804,'Betalingen'!$B$5:$B$804,$A40,'Betalingen'!$A$5:$A$804,"&gt;="&amp;DATE('Categorieën'!$B$4,6,1),'Betalingen'!$A$5:$A$804,"&lt;"&amp;DATE('Categorieën'!$B$4,7,1)))</f>
        <v>0</v>
      </c>
      <c r="I40" s="26">
        <f>IF($A40="",0,SUMIFS('Betalingen'!$D$5:$D$804,'Betalingen'!$B$5:$B$804,$A40,'Betalingen'!$A$5:$A$804,"&gt;="&amp;DATE('Categorieën'!$B$4,7,1),'Betalingen'!$A$5:$A$804,"&lt;"&amp;DATE('Categorieën'!$B$4,8,1)))</f>
        <v>0</v>
      </c>
      <c r="J40" s="26">
        <f>IF($A40="",0,SUMIFS('Betalingen'!$D$5:$D$804,'Betalingen'!$B$5:$B$804,$A40,'Betalingen'!$A$5:$A$804,"&gt;="&amp;DATE('Categorieën'!$B$4,8,1),'Betalingen'!$A$5:$A$804,"&lt;"&amp;DATE('Categorieën'!$B$4,9,1)))</f>
        <v>0</v>
      </c>
      <c r="K40" s="26">
        <f>IF($A40="",0,SUMIFS('Betalingen'!$D$5:$D$804,'Betalingen'!$B$5:$B$804,$A40,'Betalingen'!$A$5:$A$804,"&gt;="&amp;DATE('Categorieën'!$B$4,9,1),'Betalingen'!$A$5:$A$804,"&lt;"&amp;DATE('Categorieën'!$B$4,10,1)))</f>
        <v>0</v>
      </c>
      <c r="L40" s="26">
        <f>IF($A40="",0,SUMIFS('Betalingen'!$D$5:$D$804,'Betalingen'!$B$5:$B$804,$A40,'Betalingen'!$A$5:$A$804,"&gt;="&amp;DATE('Categorieën'!$B$4,10,1),'Betalingen'!$A$5:$A$804,"&lt;"&amp;DATE('Categorieën'!$B$4,11,1)))</f>
        <v>0</v>
      </c>
      <c r="M40" s="26">
        <f>IF($A40="",0,SUMIFS('Betalingen'!$D$5:$D$804,'Betalingen'!$B$5:$B$804,$A40,'Betalingen'!$A$5:$A$804,"&gt;="&amp;DATE('Categorieën'!$B$4,11,1),'Betalingen'!$A$5:$A$804,"&lt;"&amp;DATE('Categorieën'!$B$4,12,1)))</f>
        <v>0</v>
      </c>
      <c r="N40" s="26">
        <f>IF($A40="",0,SUMIFS('Betalingen'!$D$5:$D$804,'Betalingen'!$B$5:$B$804,$A40,'Betalingen'!$A$5:$A$804,"&gt;="&amp;DATE('Categorieën'!$B$4,12,1),'Betalingen'!$A$5:$A$804,"&lt;"&amp;DATE('Categorieën'!$B$4,13,1)))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IF('Categorieën'!A12="","",'Categorieën'!A12)</f>
        <v>Overige inkomsten</v>
      </c>
      <c r="B41" s="31">
        <f>'Categorieën'!D12</f>
        <v>0</v>
      </c>
      <c r="C41" s="31">
        <f>IF($A41="",0,SUMIFS('Betalingen'!$D$5:$D$804,'Betalingen'!$B$5:$B$804,$A41,'Betalingen'!$A$5:$A$804,"&gt;="&amp;DATE('Categorieën'!$B$4,1,1),'Betalingen'!$A$5:$A$804,"&lt;"&amp;DATE('Categorieën'!$B$4,2,1)))</f>
        <v>0</v>
      </c>
      <c r="D41" s="31">
        <f>IF($A41="",0,SUMIFS('Betalingen'!$D$5:$D$804,'Betalingen'!$B$5:$B$804,$A41,'Betalingen'!$A$5:$A$804,"&gt;="&amp;DATE('Categorieën'!$B$4,2,1),'Betalingen'!$A$5:$A$804,"&lt;"&amp;DATE('Categorieën'!$B$4,3,1)))</f>
        <v>0</v>
      </c>
      <c r="E41" s="31">
        <f>IF($A41="",0,SUMIFS('Betalingen'!$D$5:$D$804,'Betalingen'!$B$5:$B$804,$A41,'Betalingen'!$A$5:$A$804,"&gt;="&amp;DATE('Categorieën'!$B$4,3,1),'Betalingen'!$A$5:$A$804,"&lt;"&amp;DATE('Categorieën'!$B$4,4,1)))</f>
        <v>0</v>
      </c>
      <c r="F41" s="31">
        <f>IF($A41="",0,SUMIFS('Betalingen'!$D$5:$D$804,'Betalingen'!$B$5:$B$804,$A41,'Betalingen'!$A$5:$A$804,"&gt;="&amp;DATE('Categorieën'!$B$4,4,1),'Betalingen'!$A$5:$A$804,"&lt;"&amp;DATE('Categorieën'!$B$4,5,1)))</f>
        <v>0</v>
      </c>
      <c r="G41" s="31">
        <f>IF($A41="",0,SUMIFS('Betalingen'!$D$5:$D$804,'Betalingen'!$B$5:$B$804,$A41,'Betalingen'!$A$5:$A$804,"&gt;="&amp;DATE('Categorieën'!$B$4,5,1),'Betalingen'!$A$5:$A$804,"&lt;"&amp;DATE('Categorieën'!$B$4,6,1)))</f>
        <v>0</v>
      </c>
      <c r="H41" s="31">
        <f>IF($A41="",0,SUMIFS('Betalingen'!$D$5:$D$804,'Betalingen'!$B$5:$B$804,$A41,'Betalingen'!$A$5:$A$804,"&gt;="&amp;DATE('Categorieën'!$B$4,6,1),'Betalingen'!$A$5:$A$804,"&lt;"&amp;DATE('Categorieën'!$B$4,7,1)))</f>
        <v>0</v>
      </c>
      <c r="I41" s="31">
        <f>IF($A41="",0,SUMIFS('Betalingen'!$D$5:$D$804,'Betalingen'!$B$5:$B$804,$A41,'Betalingen'!$A$5:$A$804,"&gt;="&amp;DATE('Categorieën'!$B$4,7,1),'Betalingen'!$A$5:$A$804,"&lt;"&amp;DATE('Categorieën'!$B$4,8,1)))</f>
        <v>0</v>
      </c>
      <c r="J41" s="31">
        <f>IF($A41="",0,SUMIFS('Betalingen'!$D$5:$D$804,'Betalingen'!$B$5:$B$804,$A41,'Betalingen'!$A$5:$A$804,"&gt;="&amp;DATE('Categorieën'!$B$4,8,1),'Betalingen'!$A$5:$A$804,"&lt;"&amp;DATE('Categorieën'!$B$4,9,1)))</f>
        <v>0</v>
      </c>
      <c r="K41" s="31">
        <f>IF($A41="",0,SUMIFS('Betalingen'!$D$5:$D$804,'Betalingen'!$B$5:$B$804,$A41,'Betalingen'!$A$5:$A$804,"&gt;="&amp;DATE('Categorieën'!$B$4,9,1),'Betalingen'!$A$5:$A$804,"&lt;"&amp;DATE('Categorieën'!$B$4,10,1)))</f>
        <v>0</v>
      </c>
      <c r="L41" s="31">
        <f>IF($A41="",0,SUMIFS('Betalingen'!$D$5:$D$804,'Betalingen'!$B$5:$B$804,$A41,'Betalingen'!$A$5:$A$804,"&gt;="&amp;DATE('Categorieën'!$B$4,10,1),'Betalingen'!$A$5:$A$804,"&lt;"&amp;DATE('Categorieën'!$B$4,11,1)))</f>
        <v>0</v>
      </c>
      <c r="M41" s="31">
        <f>IF($A41="",0,SUMIFS('Betalingen'!$D$5:$D$804,'Betalingen'!$B$5:$B$804,$A41,'Betalingen'!$A$5:$A$804,"&gt;="&amp;DATE('Categorieën'!$B$4,11,1),'Betalingen'!$A$5:$A$804,"&lt;"&amp;DATE('Categorieën'!$B$4,12,1)))</f>
        <v>0</v>
      </c>
      <c r="N41" s="31">
        <f>IF($A41="",0,SUMIFS('Betalingen'!$D$5:$D$804,'Betalingen'!$B$5:$B$804,$A41,'Betalingen'!$A$5:$A$804,"&gt;="&amp;DATE('Categorieën'!$B$4,12,1),'Betalingen'!$A$5:$A$804,"&lt;"&amp;DATE('Categorieën'!$B$4,13,1)))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IF('Categorieën'!A13="","",'Categorieën'!A13)</f>
        <v>Wonen (huur / hypotheek)</v>
      </c>
      <c r="B42" s="26">
        <f>'Categorieën'!D13</f>
        <v>0</v>
      </c>
      <c r="C42" s="26">
        <f>IF($A42="",0,SUMIFS('Betalingen'!$D$5:$D$804,'Betalingen'!$B$5:$B$804,$A42,'Betalingen'!$A$5:$A$804,"&gt;="&amp;DATE('Categorieën'!$B$4,1,1),'Betalingen'!$A$5:$A$804,"&lt;"&amp;DATE('Categorieën'!$B$4,2,1)))</f>
        <v>850</v>
      </c>
      <c r="D42" s="26">
        <f>IF($A42="",0,SUMIFS('Betalingen'!$D$5:$D$804,'Betalingen'!$B$5:$B$804,$A42,'Betalingen'!$A$5:$A$804,"&gt;="&amp;DATE('Categorieën'!$B$4,2,1),'Betalingen'!$A$5:$A$804,"&lt;"&amp;DATE('Categorieën'!$B$4,3,1)))</f>
        <v>0</v>
      </c>
      <c r="E42" s="26">
        <f>IF($A42="",0,SUMIFS('Betalingen'!$D$5:$D$804,'Betalingen'!$B$5:$B$804,$A42,'Betalingen'!$A$5:$A$804,"&gt;="&amp;DATE('Categorieën'!$B$4,3,1),'Betalingen'!$A$5:$A$804,"&lt;"&amp;DATE('Categorieën'!$B$4,4,1)))</f>
        <v>0</v>
      </c>
      <c r="F42" s="26">
        <f>IF($A42="",0,SUMIFS('Betalingen'!$D$5:$D$804,'Betalingen'!$B$5:$B$804,$A42,'Betalingen'!$A$5:$A$804,"&gt;="&amp;DATE('Categorieën'!$B$4,4,1),'Betalingen'!$A$5:$A$804,"&lt;"&amp;DATE('Categorieën'!$B$4,5,1)))</f>
        <v>0</v>
      </c>
      <c r="G42" s="26">
        <f>IF($A42="",0,SUMIFS('Betalingen'!$D$5:$D$804,'Betalingen'!$B$5:$B$804,$A42,'Betalingen'!$A$5:$A$804,"&gt;="&amp;DATE('Categorieën'!$B$4,5,1),'Betalingen'!$A$5:$A$804,"&lt;"&amp;DATE('Categorieën'!$B$4,6,1)))</f>
        <v>0</v>
      </c>
      <c r="H42" s="26">
        <f>IF($A42="",0,SUMIFS('Betalingen'!$D$5:$D$804,'Betalingen'!$B$5:$B$804,$A42,'Betalingen'!$A$5:$A$804,"&gt;="&amp;DATE('Categorieën'!$B$4,6,1),'Betalingen'!$A$5:$A$804,"&lt;"&amp;DATE('Categorieën'!$B$4,7,1)))</f>
        <v>0</v>
      </c>
      <c r="I42" s="26">
        <f>IF($A42="",0,SUMIFS('Betalingen'!$D$5:$D$804,'Betalingen'!$B$5:$B$804,$A42,'Betalingen'!$A$5:$A$804,"&gt;="&amp;DATE('Categorieën'!$B$4,7,1),'Betalingen'!$A$5:$A$804,"&lt;"&amp;DATE('Categorieën'!$B$4,8,1)))</f>
        <v>0</v>
      </c>
      <c r="J42" s="26">
        <f>IF($A42="",0,SUMIFS('Betalingen'!$D$5:$D$804,'Betalingen'!$B$5:$B$804,$A42,'Betalingen'!$A$5:$A$804,"&gt;="&amp;DATE('Categorieën'!$B$4,8,1),'Betalingen'!$A$5:$A$804,"&lt;"&amp;DATE('Categorieën'!$B$4,9,1)))</f>
        <v>0</v>
      </c>
      <c r="K42" s="26">
        <f>IF($A42="",0,SUMIFS('Betalingen'!$D$5:$D$804,'Betalingen'!$B$5:$B$804,$A42,'Betalingen'!$A$5:$A$804,"&gt;="&amp;DATE('Categorieën'!$B$4,9,1),'Betalingen'!$A$5:$A$804,"&lt;"&amp;DATE('Categorieën'!$B$4,10,1)))</f>
        <v>0</v>
      </c>
      <c r="L42" s="26">
        <f>IF($A42="",0,SUMIFS('Betalingen'!$D$5:$D$804,'Betalingen'!$B$5:$B$804,$A42,'Betalingen'!$A$5:$A$804,"&gt;="&amp;DATE('Categorieën'!$B$4,10,1),'Betalingen'!$A$5:$A$804,"&lt;"&amp;DATE('Categorieën'!$B$4,11,1)))</f>
        <v>0</v>
      </c>
      <c r="M42" s="26">
        <f>IF($A42="",0,SUMIFS('Betalingen'!$D$5:$D$804,'Betalingen'!$B$5:$B$804,$A42,'Betalingen'!$A$5:$A$804,"&gt;="&amp;DATE('Categorieën'!$B$4,11,1),'Betalingen'!$A$5:$A$804,"&lt;"&amp;DATE('Categorieën'!$B$4,12,1)))</f>
        <v>0</v>
      </c>
      <c r="N42" s="26">
        <f>IF($A42="",0,SUMIFS('Betalingen'!$D$5:$D$804,'Betalingen'!$B$5:$B$804,$A42,'Betalingen'!$A$5:$A$804,"&gt;="&amp;DATE('Categorieën'!$B$4,12,1),'Betalingen'!$A$5:$A$804,"&lt;"&amp;DATE('Categorieën'!$B$4,13,1)))</f>
        <v>0</v>
      </c>
      <c r="O42" s="27">
        <f>SUM(C42:N42)</f>
        <v>850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IF('Categorieën'!A14="","",'Categorieën'!A14)</f>
        <v>Energie en water</v>
      </c>
      <c r="B43" s="31">
        <f>'Categorieën'!D14</f>
        <v>0</v>
      </c>
      <c r="C43" s="31">
        <f>IF($A43="",0,SUMIFS('Betalingen'!$D$5:$D$804,'Betalingen'!$B$5:$B$804,$A43,'Betalingen'!$A$5:$A$804,"&gt;="&amp;DATE('Categorieën'!$B$4,1,1),'Betalingen'!$A$5:$A$804,"&lt;"&amp;DATE('Categorieën'!$B$4,2,1)))</f>
        <v>120</v>
      </c>
      <c r="D43" s="31">
        <f>IF($A43="",0,SUMIFS('Betalingen'!$D$5:$D$804,'Betalingen'!$B$5:$B$804,$A43,'Betalingen'!$A$5:$A$804,"&gt;="&amp;DATE('Categorieën'!$B$4,2,1),'Betalingen'!$A$5:$A$804,"&lt;"&amp;DATE('Categorieën'!$B$4,3,1)))</f>
        <v>0</v>
      </c>
      <c r="E43" s="31">
        <f>IF($A43="",0,SUMIFS('Betalingen'!$D$5:$D$804,'Betalingen'!$B$5:$B$804,$A43,'Betalingen'!$A$5:$A$804,"&gt;="&amp;DATE('Categorieën'!$B$4,3,1),'Betalingen'!$A$5:$A$804,"&lt;"&amp;DATE('Categorieën'!$B$4,4,1)))</f>
        <v>0</v>
      </c>
      <c r="F43" s="31">
        <f>IF($A43="",0,SUMIFS('Betalingen'!$D$5:$D$804,'Betalingen'!$B$5:$B$804,$A43,'Betalingen'!$A$5:$A$804,"&gt;="&amp;DATE('Categorieën'!$B$4,4,1),'Betalingen'!$A$5:$A$804,"&lt;"&amp;DATE('Categorieën'!$B$4,5,1)))</f>
        <v>0</v>
      </c>
      <c r="G43" s="31">
        <f>IF($A43="",0,SUMIFS('Betalingen'!$D$5:$D$804,'Betalingen'!$B$5:$B$804,$A43,'Betalingen'!$A$5:$A$804,"&gt;="&amp;DATE('Categorieën'!$B$4,5,1),'Betalingen'!$A$5:$A$804,"&lt;"&amp;DATE('Categorieën'!$B$4,6,1)))</f>
        <v>0</v>
      </c>
      <c r="H43" s="31">
        <f>IF($A43="",0,SUMIFS('Betalingen'!$D$5:$D$804,'Betalingen'!$B$5:$B$804,$A43,'Betalingen'!$A$5:$A$804,"&gt;="&amp;DATE('Categorieën'!$B$4,6,1),'Betalingen'!$A$5:$A$804,"&lt;"&amp;DATE('Categorieën'!$B$4,7,1)))</f>
        <v>0</v>
      </c>
      <c r="I43" s="31">
        <f>IF($A43="",0,SUMIFS('Betalingen'!$D$5:$D$804,'Betalingen'!$B$5:$B$804,$A43,'Betalingen'!$A$5:$A$804,"&gt;="&amp;DATE('Categorieën'!$B$4,7,1),'Betalingen'!$A$5:$A$804,"&lt;"&amp;DATE('Categorieën'!$B$4,8,1)))</f>
        <v>0</v>
      </c>
      <c r="J43" s="31">
        <f>IF($A43="",0,SUMIFS('Betalingen'!$D$5:$D$804,'Betalingen'!$B$5:$B$804,$A43,'Betalingen'!$A$5:$A$804,"&gt;="&amp;DATE('Categorieën'!$B$4,8,1),'Betalingen'!$A$5:$A$804,"&lt;"&amp;DATE('Categorieën'!$B$4,9,1)))</f>
        <v>0</v>
      </c>
      <c r="K43" s="31">
        <f>IF($A43="",0,SUMIFS('Betalingen'!$D$5:$D$804,'Betalingen'!$B$5:$B$804,$A43,'Betalingen'!$A$5:$A$804,"&gt;="&amp;DATE('Categorieën'!$B$4,9,1),'Betalingen'!$A$5:$A$804,"&lt;"&amp;DATE('Categorieën'!$B$4,10,1)))</f>
        <v>0</v>
      </c>
      <c r="L43" s="31">
        <f>IF($A43="",0,SUMIFS('Betalingen'!$D$5:$D$804,'Betalingen'!$B$5:$B$804,$A43,'Betalingen'!$A$5:$A$804,"&gt;="&amp;DATE('Categorieën'!$B$4,10,1),'Betalingen'!$A$5:$A$804,"&lt;"&amp;DATE('Categorieën'!$B$4,11,1)))</f>
        <v>0</v>
      </c>
      <c r="M43" s="31">
        <f>IF($A43="",0,SUMIFS('Betalingen'!$D$5:$D$804,'Betalingen'!$B$5:$B$804,$A43,'Betalingen'!$A$5:$A$804,"&gt;="&amp;DATE('Categorieën'!$B$4,11,1),'Betalingen'!$A$5:$A$804,"&lt;"&amp;DATE('Categorieën'!$B$4,12,1)))</f>
        <v>0</v>
      </c>
      <c r="N43" s="31">
        <f>IF($A43="",0,SUMIFS('Betalingen'!$D$5:$D$804,'Betalingen'!$B$5:$B$804,$A43,'Betalingen'!$A$5:$A$804,"&gt;="&amp;DATE('Categorieën'!$B$4,12,1),'Betalingen'!$A$5:$A$804,"&lt;"&amp;DATE('Categorieën'!$B$4,13,1)))</f>
        <v>0</v>
      </c>
      <c r="O43" s="32">
        <f>SUM(C43:N43)</f>
        <v>120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IF('Categorieën'!A15="","",'Categorieën'!A15)</f>
        <v>Boodschappen</v>
      </c>
      <c r="B44" s="26">
        <f>'Categorieën'!D15</f>
        <v>0</v>
      </c>
      <c r="C44" s="26">
        <f>IF($A44="",0,SUMIFS('Betalingen'!$D$5:$D$804,'Betalingen'!$B$5:$B$804,$A44,'Betalingen'!$A$5:$A$804,"&gt;="&amp;DATE('Categorieën'!$B$4,1,1),'Betalingen'!$A$5:$A$804,"&lt;"&amp;DATE('Categorieën'!$B$4,2,1)))</f>
        <v>170.6</v>
      </c>
      <c r="D44" s="26">
        <f>IF($A44="",0,SUMIFS('Betalingen'!$D$5:$D$804,'Betalingen'!$B$5:$B$804,$A44,'Betalingen'!$A$5:$A$804,"&gt;="&amp;DATE('Categorieën'!$B$4,2,1),'Betalingen'!$A$5:$A$804,"&lt;"&amp;DATE('Categorieën'!$B$4,3,1)))</f>
        <v>0</v>
      </c>
      <c r="E44" s="26">
        <f>IF($A44="",0,SUMIFS('Betalingen'!$D$5:$D$804,'Betalingen'!$B$5:$B$804,$A44,'Betalingen'!$A$5:$A$804,"&gt;="&amp;DATE('Categorieën'!$B$4,3,1),'Betalingen'!$A$5:$A$804,"&lt;"&amp;DATE('Categorieën'!$B$4,4,1)))</f>
        <v>0</v>
      </c>
      <c r="F44" s="26">
        <f>IF($A44="",0,SUMIFS('Betalingen'!$D$5:$D$804,'Betalingen'!$B$5:$B$804,$A44,'Betalingen'!$A$5:$A$804,"&gt;="&amp;DATE('Categorieën'!$B$4,4,1),'Betalingen'!$A$5:$A$804,"&lt;"&amp;DATE('Categorieën'!$B$4,5,1)))</f>
        <v>0</v>
      </c>
      <c r="G44" s="26">
        <f>IF($A44="",0,SUMIFS('Betalingen'!$D$5:$D$804,'Betalingen'!$B$5:$B$804,$A44,'Betalingen'!$A$5:$A$804,"&gt;="&amp;DATE('Categorieën'!$B$4,5,1),'Betalingen'!$A$5:$A$804,"&lt;"&amp;DATE('Categorieën'!$B$4,6,1)))</f>
        <v>0</v>
      </c>
      <c r="H44" s="26">
        <f>IF($A44="",0,SUMIFS('Betalingen'!$D$5:$D$804,'Betalingen'!$B$5:$B$804,$A44,'Betalingen'!$A$5:$A$804,"&gt;="&amp;DATE('Categorieën'!$B$4,6,1),'Betalingen'!$A$5:$A$804,"&lt;"&amp;DATE('Categorieën'!$B$4,7,1)))</f>
        <v>0</v>
      </c>
      <c r="I44" s="26">
        <f>IF($A44="",0,SUMIFS('Betalingen'!$D$5:$D$804,'Betalingen'!$B$5:$B$804,$A44,'Betalingen'!$A$5:$A$804,"&gt;="&amp;DATE('Categorieën'!$B$4,7,1),'Betalingen'!$A$5:$A$804,"&lt;"&amp;DATE('Categorieën'!$B$4,8,1)))</f>
        <v>0</v>
      </c>
      <c r="J44" s="26">
        <f>IF($A44="",0,SUMIFS('Betalingen'!$D$5:$D$804,'Betalingen'!$B$5:$B$804,$A44,'Betalingen'!$A$5:$A$804,"&gt;="&amp;DATE('Categorieën'!$B$4,8,1),'Betalingen'!$A$5:$A$804,"&lt;"&amp;DATE('Categorieën'!$B$4,9,1)))</f>
        <v>0</v>
      </c>
      <c r="K44" s="26">
        <f>IF($A44="",0,SUMIFS('Betalingen'!$D$5:$D$804,'Betalingen'!$B$5:$B$804,$A44,'Betalingen'!$A$5:$A$804,"&gt;="&amp;DATE('Categorieën'!$B$4,9,1),'Betalingen'!$A$5:$A$804,"&lt;"&amp;DATE('Categorieën'!$B$4,10,1)))</f>
        <v>0</v>
      </c>
      <c r="L44" s="26">
        <f>IF($A44="",0,SUMIFS('Betalingen'!$D$5:$D$804,'Betalingen'!$B$5:$B$804,$A44,'Betalingen'!$A$5:$A$804,"&gt;="&amp;DATE('Categorieën'!$B$4,10,1),'Betalingen'!$A$5:$A$804,"&lt;"&amp;DATE('Categorieën'!$B$4,11,1)))</f>
        <v>0</v>
      </c>
      <c r="M44" s="26">
        <f>IF($A44="",0,SUMIFS('Betalingen'!$D$5:$D$804,'Betalingen'!$B$5:$B$804,$A44,'Betalingen'!$A$5:$A$804,"&gt;="&amp;DATE('Categorieën'!$B$4,11,1),'Betalingen'!$A$5:$A$804,"&lt;"&amp;DATE('Categorieën'!$B$4,12,1)))</f>
        <v>0</v>
      </c>
      <c r="N44" s="26">
        <f>IF($A44="",0,SUMIFS('Betalingen'!$D$5:$D$804,'Betalingen'!$B$5:$B$804,$A44,'Betalingen'!$A$5:$A$804,"&gt;="&amp;DATE('Categorieën'!$B$4,12,1),'Betalingen'!$A$5:$A$804,"&lt;"&amp;DATE('Categorieën'!$B$4,13,1)))</f>
        <v>0</v>
      </c>
      <c r="O44" s="27">
        <f>SUM(C44:N44)</f>
        <v>170.6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IF('Categorieën'!A16="","",'Categorieën'!A16)</f>
        <v>Vervoer en auto</v>
      </c>
      <c r="B45" s="31">
        <f>'Categorieën'!D16</f>
        <v>0</v>
      </c>
      <c r="C45" s="31">
        <f>IF($A45="",0,SUMIFS('Betalingen'!$D$5:$D$804,'Betalingen'!$B$5:$B$804,$A45,'Betalingen'!$A$5:$A$804,"&gt;="&amp;DATE('Categorieën'!$B$4,1,1),'Betalingen'!$A$5:$A$804,"&lt;"&amp;DATE('Categorieën'!$B$4,2,1)))</f>
        <v>60</v>
      </c>
      <c r="D45" s="31">
        <f>IF($A45="",0,SUMIFS('Betalingen'!$D$5:$D$804,'Betalingen'!$B$5:$B$804,$A45,'Betalingen'!$A$5:$A$804,"&gt;="&amp;DATE('Categorieën'!$B$4,2,1),'Betalingen'!$A$5:$A$804,"&lt;"&amp;DATE('Categorieën'!$B$4,3,1)))</f>
        <v>0</v>
      </c>
      <c r="E45" s="31">
        <f>IF($A45="",0,SUMIFS('Betalingen'!$D$5:$D$804,'Betalingen'!$B$5:$B$804,$A45,'Betalingen'!$A$5:$A$804,"&gt;="&amp;DATE('Categorieën'!$B$4,3,1),'Betalingen'!$A$5:$A$804,"&lt;"&amp;DATE('Categorieën'!$B$4,4,1)))</f>
        <v>0</v>
      </c>
      <c r="F45" s="31">
        <f>IF($A45="",0,SUMIFS('Betalingen'!$D$5:$D$804,'Betalingen'!$B$5:$B$804,$A45,'Betalingen'!$A$5:$A$804,"&gt;="&amp;DATE('Categorieën'!$B$4,4,1),'Betalingen'!$A$5:$A$804,"&lt;"&amp;DATE('Categorieën'!$B$4,5,1)))</f>
        <v>0</v>
      </c>
      <c r="G45" s="31">
        <f>IF($A45="",0,SUMIFS('Betalingen'!$D$5:$D$804,'Betalingen'!$B$5:$B$804,$A45,'Betalingen'!$A$5:$A$804,"&gt;="&amp;DATE('Categorieën'!$B$4,5,1),'Betalingen'!$A$5:$A$804,"&lt;"&amp;DATE('Categorieën'!$B$4,6,1)))</f>
        <v>0</v>
      </c>
      <c r="H45" s="31">
        <f>IF($A45="",0,SUMIFS('Betalingen'!$D$5:$D$804,'Betalingen'!$B$5:$B$804,$A45,'Betalingen'!$A$5:$A$804,"&gt;="&amp;DATE('Categorieën'!$B$4,6,1),'Betalingen'!$A$5:$A$804,"&lt;"&amp;DATE('Categorieën'!$B$4,7,1)))</f>
        <v>0</v>
      </c>
      <c r="I45" s="31">
        <f>IF($A45="",0,SUMIFS('Betalingen'!$D$5:$D$804,'Betalingen'!$B$5:$B$804,$A45,'Betalingen'!$A$5:$A$804,"&gt;="&amp;DATE('Categorieën'!$B$4,7,1),'Betalingen'!$A$5:$A$804,"&lt;"&amp;DATE('Categorieën'!$B$4,8,1)))</f>
        <v>0</v>
      </c>
      <c r="J45" s="31">
        <f>IF($A45="",0,SUMIFS('Betalingen'!$D$5:$D$804,'Betalingen'!$B$5:$B$804,$A45,'Betalingen'!$A$5:$A$804,"&gt;="&amp;DATE('Categorieën'!$B$4,8,1),'Betalingen'!$A$5:$A$804,"&lt;"&amp;DATE('Categorieën'!$B$4,9,1)))</f>
        <v>0</v>
      </c>
      <c r="K45" s="31">
        <f>IF($A45="",0,SUMIFS('Betalingen'!$D$5:$D$804,'Betalingen'!$B$5:$B$804,$A45,'Betalingen'!$A$5:$A$804,"&gt;="&amp;DATE('Categorieën'!$B$4,9,1),'Betalingen'!$A$5:$A$804,"&lt;"&amp;DATE('Categorieën'!$B$4,10,1)))</f>
        <v>0</v>
      </c>
      <c r="L45" s="31">
        <f>IF($A45="",0,SUMIFS('Betalingen'!$D$5:$D$804,'Betalingen'!$B$5:$B$804,$A45,'Betalingen'!$A$5:$A$804,"&gt;="&amp;DATE('Categorieën'!$B$4,10,1),'Betalingen'!$A$5:$A$804,"&lt;"&amp;DATE('Categorieën'!$B$4,11,1)))</f>
        <v>0</v>
      </c>
      <c r="M45" s="31">
        <f>IF($A45="",0,SUMIFS('Betalingen'!$D$5:$D$804,'Betalingen'!$B$5:$B$804,$A45,'Betalingen'!$A$5:$A$804,"&gt;="&amp;DATE('Categorieën'!$B$4,11,1),'Betalingen'!$A$5:$A$804,"&lt;"&amp;DATE('Categorieën'!$B$4,12,1)))</f>
        <v>0</v>
      </c>
      <c r="N45" s="31">
        <f>IF($A45="",0,SUMIFS('Betalingen'!$D$5:$D$804,'Betalingen'!$B$5:$B$804,$A45,'Betalingen'!$A$5:$A$804,"&gt;="&amp;DATE('Categorieën'!$B$4,12,1),'Betalingen'!$A$5:$A$804,"&lt;"&amp;DATE('Categorieën'!$B$4,13,1)))</f>
        <v>0</v>
      </c>
      <c r="O45" s="32">
        <f>SUM(C45:N45)</f>
        <v>60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IF('Categorieën'!A17="","",'Categorieën'!A17)</f>
        <v>Telefoon en internet</v>
      </c>
      <c r="B46" s="26">
        <f>'Categorieën'!D17</f>
        <v>0</v>
      </c>
      <c r="C46" s="26">
        <f>IF($A46="",0,SUMIFS('Betalingen'!$D$5:$D$804,'Betalingen'!$B$5:$B$804,$A46,'Betalingen'!$A$5:$A$804,"&gt;="&amp;DATE('Categorieën'!$B$4,1,1),'Betalingen'!$A$5:$A$804,"&lt;"&amp;DATE('Categorieën'!$B$4,2,1)))</f>
        <v>35</v>
      </c>
      <c r="D46" s="26">
        <f>IF($A46="",0,SUMIFS('Betalingen'!$D$5:$D$804,'Betalingen'!$B$5:$B$804,$A46,'Betalingen'!$A$5:$A$804,"&gt;="&amp;DATE('Categorieën'!$B$4,2,1),'Betalingen'!$A$5:$A$804,"&lt;"&amp;DATE('Categorieën'!$B$4,3,1)))</f>
        <v>0</v>
      </c>
      <c r="E46" s="26">
        <f>IF($A46="",0,SUMIFS('Betalingen'!$D$5:$D$804,'Betalingen'!$B$5:$B$804,$A46,'Betalingen'!$A$5:$A$804,"&gt;="&amp;DATE('Categorieën'!$B$4,3,1),'Betalingen'!$A$5:$A$804,"&lt;"&amp;DATE('Categorieën'!$B$4,4,1)))</f>
        <v>0</v>
      </c>
      <c r="F46" s="26">
        <f>IF($A46="",0,SUMIFS('Betalingen'!$D$5:$D$804,'Betalingen'!$B$5:$B$804,$A46,'Betalingen'!$A$5:$A$804,"&gt;="&amp;DATE('Categorieën'!$B$4,4,1),'Betalingen'!$A$5:$A$804,"&lt;"&amp;DATE('Categorieën'!$B$4,5,1)))</f>
        <v>0</v>
      </c>
      <c r="G46" s="26">
        <f>IF($A46="",0,SUMIFS('Betalingen'!$D$5:$D$804,'Betalingen'!$B$5:$B$804,$A46,'Betalingen'!$A$5:$A$804,"&gt;="&amp;DATE('Categorieën'!$B$4,5,1),'Betalingen'!$A$5:$A$804,"&lt;"&amp;DATE('Categorieën'!$B$4,6,1)))</f>
        <v>0</v>
      </c>
      <c r="H46" s="26">
        <f>IF($A46="",0,SUMIFS('Betalingen'!$D$5:$D$804,'Betalingen'!$B$5:$B$804,$A46,'Betalingen'!$A$5:$A$804,"&gt;="&amp;DATE('Categorieën'!$B$4,6,1),'Betalingen'!$A$5:$A$804,"&lt;"&amp;DATE('Categorieën'!$B$4,7,1)))</f>
        <v>0</v>
      </c>
      <c r="I46" s="26">
        <f>IF($A46="",0,SUMIFS('Betalingen'!$D$5:$D$804,'Betalingen'!$B$5:$B$804,$A46,'Betalingen'!$A$5:$A$804,"&gt;="&amp;DATE('Categorieën'!$B$4,7,1),'Betalingen'!$A$5:$A$804,"&lt;"&amp;DATE('Categorieën'!$B$4,8,1)))</f>
        <v>0</v>
      </c>
      <c r="J46" s="26">
        <f>IF($A46="",0,SUMIFS('Betalingen'!$D$5:$D$804,'Betalingen'!$B$5:$B$804,$A46,'Betalingen'!$A$5:$A$804,"&gt;="&amp;DATE('Categorieën'!$B$4,8,1),'Betalingen'!$A$5:$A$804,"&lt;"&amp;DATE('Categorieën'!$B$4,9,1)))</f>
        <v>0</v>
      </c>
      <c r="K46" s="26">
        <f>IF($A46="",0,SUMIFS('Betalingen'!$D$5:$D$804,'Betalingen'!$B$5:$B$804,$A46,'Betalingen'!$A$5:$A$804,"&gt;="&amp;DATE('Categorieën'!$B$4,9,1),'Betalingen'!$A$5:$A$804,"&lt;"&amp;DATE('Categorieën'!$B$4,10,1)))</f>
        <v>0</v>
      </c>
      <c r="L46" s="26">
        <f>IF($A46="",0,SUMIFS('Betalingen'!$D$5:$D$804,'Betalingen'!$B$5:$B$804,$A46,'Betalingen'!$A$5:$A$804,"&gt;="&amp;DATE('Categorieën'!$B$4,10,1),'Betalingen'!$A$5:$A$804,"&lt;"&amp;DATE('Categorieën'!$B$4,11,1)))</f>
        <v>0</v>
      </c>
      <c r="M46" s="26">
        <f>IF($A46="",0,SUMIFS('Betalingen'!$D$5:$D$804,'Betalingen'!$B$5:$B$804,$A46,'Betalingen'!$A$5:$A$804,"&gt;="&amp;DATE('Categorieën'!$B$4,11,1),'Betalingen'!$A$5:$A$804,"&lt;"&amp;DATE('Categorieën'!$B$4,12,1)))</f>
        <v>0</v>
      </c>
      <c r="N46" s="26">
        <f>IF($A46="",0,SUMIFS('Betalingen'!$D$5:$D$804,'Betalingen'!$B$5:$B$804,$A46,'Betalingen'!$A$5:$A$804,"&gt;="&amp;DATE('Categorieën'!$B$4,12,1),'Betalingen'!$A$5:$A$804,"&lt;"&amp;DATE('Categorieën'!$B$4,13,1)))</f>
        <v>0</v>
      </c>
      <c r="O46" s="27">
        <f>SUM(C46:N46)</f>
        <v>35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IF('Categorieën'!A18="","",'Categorieën'!A18)</f>
        <v>Verzekeringen</v>
      </c>
      <c r="B47" s="31">
        <f>'Categorieën'!D18</f>
        <v>0</v>
      </c>
      <c r="C47" s="31">
        <f>IF($A47="",0,SUMIFS('Betalingen'!$D$5:$D$804,'Betalingen'!$B$5:$B$804,$A47,'Betalingen'!$A$5:$A$804,"&gt;="&amp;DATE('Categorieën'!$B$4,1,1),'Betalingen'!$A$5:$A$804,"&lt;"&amp;DATE('Categorieën'!$B$4,2,1)))</f>
        <v>0</v>
      </c>
      <c r="D47" s="31">
        <f>IF($A47="",0,SUMIFS('Betalingen'!$D$5:$D$804,'Betalingen'!$B$5:$B$804,$A47,'Betalingen'!$A$5:$A$804,"&gt;="&amp;DATE('Categorieën'!$B$4,2,1),'Betalingen'!$A$5:$A$804,"&lt;"&amp;DATE('Categorieën'!$B$4,3,1)))</f>
        <v>0</v>
      </c>
      <c r="E47" s="31">
        <f>IF($A47="",0,SUMIFS('Betalingen'!$D$5:$D$804,'Betalingen'!$B$5:$B$804,$A47,'Betalingen'!$A$5:$A$804,"&gt;="&amp;DATE('Categorieën'!$B$4,3,1),'Betalingen'!$A$5:$A$804,"&lt;"&amp;DATE('Categorieën'!$B$4,4,1)))</f>
        <v>0</v>
      </c>
      <c r="F47" s="31">
        <f>IF($A47="",0,SUMIFS('Betalingen'!$D$5:$D$804,'Betalingen'!$B$5:$B$804,$A47,'Betalingen'!$A$5:$A$804,"&gt;="&amp;DATE('Categorieën'!$B$4,4,1),'Betalingen'!$A$5:$A$804,"&lt;"&amp;DATE('Categorieën'!$B$4,5,1)))</f>
        <v>0</v>
      </c>
      <c r="G47" s="31">
        <f>IF($A47="",0,SUMIFS('Betalingen'!$D$5:$D$804,'Betalingen'!$B$5:$B$804,$A47,'Betalingen'!$A$5:$A$804,"&gt;="&amp;DATE('Categorieën'!$B$4,5,1),'Betalingen'!$A$5:$A$804,"&lt;"&amp;DATE('Categorieën'!$B$4,6,1)))</f>
        <v>0</v>
      </c>
      <c r="H47" s="31">
        <f>IF($A47="",0,SUMIFS('Betalingen'!$D$5:$D$804,'Betalingen'!$B$5:$B$804,$A47,'Betalingen'!$A$5:$A$804,"&gt;="&amp;DATE('Categorieën'!$B$4,6,1),'Betalingen'!$A$5:$A$804,"&lt;"&amp;DATE('Categorieën'!$B$4,7,1)))</f>
        <v>0</v>
      </c>
      <c r="I47" s="31">
        <f>IF($A47="",0,SUMIFS('Betalingen'!$D$5:$D$804,'Betalingen'!$B$5:$B$804,$A47,'Betalingen'!$A$5:$A$804,"&gt;="&amp;DATE('Categorieën'!$B$4,7,1),'Betalingen'!$A$5:$A$804,"&lt;"&amp;DATE('Categorieën'!$B$4,8,1)))</f>
        <v>0</v>
      </c>
      <c r="J47" s="31">
        <f>IF($A47="",0,SUMIFS('Betalingen'!$D$5:$D$804,'Betalingen'!$B$5:$B$804,$A47,'Betalingen'!$A$5:$A$804,"&gt;="&amp;DATE('Categorieën'!$B$4,8,1),'Betalingen'!$A$5:$A$804,"&lt;"&amp;DATE('Categorieën'!$B$4,9,1)))</f>
        <v>0</v>
      </c>
      <c r="K47" s="31">
        <f>IF($A47="",0,SUMIFS('Betalingen'!$D$5:$D$804,'Betalingen'!$B$5:$B$804,$A47,'Betalingen'!$A$5:$A$804,"&gt;="&amp;DATE('Categorieën'!$B$4,9,1),'Betalingen'!$A$5:$A$804,"&lt;"&amp;DATE('Categorieën'!$B$4,10,1)))</f>
        <v>0</v>
      </c>
      <c r="L47" s="31">
        <f>IF($A47="",0,SUMIFS('Betalingen'!$D$5:$D$804,'Betalingen'!$B$5:$B$804,$A47,'Betalingen'!$A$5:$A$804,"&gt;="&amp;DATE('Categorieën'!$B$4,10,1),'Betalingen'!$A$5:$A$804,"&lt;"&amp;DATE('Categorieën'!$B$4,11,1)))</f>
        <v>0</v>
      </c>
      <c r="M47" s="31">
        <f>IF($A47="",0,SUMIFS('Betalingen'!$D$5:$D$804,'Betalingen'!$B$5:$B$804,$A47,'Betalingen'!$A$5:$A$804,"&gt;="&amp;DATE('Categorieën'!$B$4,11,1),'Betalingen'!$A$5:$A$804,"&lt;"&amp;DATE('Categorieën'!$B$4,12,1)))</f>
        <v>0</v>
      </c>
      <c r="N47" s="31">
        <f>IF($A47="",0,SUMIFS('Betalingen'!$D$5:$D$804,'Betalingen'!$B$5:$B$804,$A47,'Betalingen'!$A$5:$A$804,"&gt;="&amp;DATE('Categorieën'!$B$4,12,1),'Betalingen'!$A$5:$A$804,"&lt;"&amp;DATE('Categorieën'!$B$4,13,1)))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IF('Categorieën'!A19="","",'Categorieën'!A19)</f>
        <v>Zorg</v>
      </c>
      <c r="B48" s="26">
        <f>'Categorieën'!D19</f>
        <v>0</v>
      </c>
      <c r="C48" s="26">
        <f>IF($A48="",0,SUMIFS('Betalingen'!$D$5:$D$804,'Betalingen'!$B$5:$B$804,$A48,'Betalingen'!$A$5:$A$804,"&gt;="&amp;DATE('Categorieën'!$B$4,1,1),'Betalingen'!$A$5:$A$804,"&lt;"&amp;DATE('Categorieën'!$B$4,2,1)))</f>
        <v>0</v>
      </c>
      <c r="D48" s="26">
        <f>IF($A48="",0,SUMIFS('Betalingen'!$D$5:$D$804,'Betalingen'!$B$5:$B$804,$A48,'Betalingen'!$A$5:$A$804,"&gt;="&amp;DATE('Categorieën'!$B$4,2,1),'Betalingen'!$A$5:$A$804,"&lt;"&amp;DATE('Categorieën'!$B$4,3,1)))</f>
        <v>0</v>
      </c>
      <c r="E48" s="26">
        <f>IF($A48="",0,SUMIFS('Betalingen'!$D$5:$D$804,'Betalingen'!$B$5:$B$804,$A48,'Betalingen'!$A$5:$A$804,"&gt;="&amp;DATE('Categorieën'!$B$4,3,1),'Betalingen'!$A$5:$A$804,"&lt;"&amp;DATE('Categorieën'!$B$4,4,1)))</f>
        <v>0</v>
      </c>
      <c r="F48" s="26">
        <f>IF($A48="",0,SUMIFS('Betalingen'!$D$5:$D$804,'Betalingen'!$B$5:$B$804,$A48,'Betalingen'!$A$5:$A$804,"&gt;="&amp;DATE('Categorieën'!$B$4,4,1),'Betalingen'!$A$5:$A$804,"&lt;"&amp;DATE('Categorieën'!$B$4,5,1)))</f>
        <v>0</v>
      </c>
      <c r="G48" s="26">
        <f>IF($A48="",0,SUMIFS('Betalingen'!$D$5:$D$804,'Betalingen'!$B$5:$B$804,$A48,'Betalingen'!$A$5:$A$804,"&gt;="&amp;DATE('Categorieën'!$B$4,5,1),'Betalingen'!$A$5:$A$804,"&lt;"&amp;DATE('Categorieën'!$B$4,6,1)))</f>
        <v>0</v>
      </c>
      <c r="H48" s="26">
        <f>IF($A48="",0,SUMIFS('Betalingen'!$D$5:$D$804,'Betalingen'!$B$5:$B$804,$A48,'Betalingen'!$A$5:$A$804,"&gt;="&amp;DATE('Categorieën'!$B$4,6,1),'Betalingen'!$A$5:$A$804,"&lt;"&amp;DATE('Categorieën'!$B$4,7,1)))</f>
        <v>0</v>
      </c>
      <c r="I48" s="26">
        <f>IF($A48="",0,SUMIFS('Betalingen'!$D$5:$D$804,'Betalingen'!$B$5:$B$804,$A48,'Betalingen'!$A$5:$A$804,"&gt;="&amp;DATE('Categorieën'!$B$4,7,1),'Betalingen'!$A$5:$A$804,"&lt;"&amp;DATE('Categorieën'!$B$4,8,1)))</f>
        <v>0</v>
      </c>
      <c r="J48" s="26">
        <f>IF($A48="",0,SUMIFS('Betalingen'!$D$5:$D$804,'Betalingen'!$B$5:$B$804,$A48,'Betalingen'!$A$5:$A$804,"&gt;="&amp;DATE('Categorieën'!$B$4,8,1),'Betalingen'!$A$5:$A$804,"&lt;"&amp;DATE('Categorieën'!$B$4,9,1)))</f>
        <v>0</v>
      </c>
      <c r="K48" s="26">
        <f>IF($A48="",0,SUMIFS('Betalingen'!$D$5:$D$804,'Betalingen'!$B$5:$B$804,$A48,'Betalingen'!$A$5:$A$804,"&gt;="&amp;DATE('Categorieën'!$B$4,9,1),'Betalingen'!$A$5:$A$804,"&lt;"&amp;DATE('Categorieën'!$B$4,10,1)))</f>
        <v>0</v>
      </c>
      <c r="L48" s="26">
        <f>IF($A48="",0,SUMIFS('Betalingen'!$D$5:$D$804,'Betalingen'!$B$5:$B$804,$A48,'Betalingen'!$A$5:$A$804,"&gt;="&amp;DATE('Categorieën'!$B$4,10,1),'Betalingen'!$A$5:$A$804,"&lt;"&amp;DATE('Categorieën'!$B$4,11,1)))</f>
        <v>0</v>
      </c>
      <c r="M48" s="26">
        <f>IF($A48="",0,SUMIFS('Betalingen'!$D$5:$D$804,'Betalingen'!$B$5:$B$804,$A48,'Betalingen'!$A$5:$A$804,"&gt;="&amp;DATE('Categorieën'!$B$4,11,1),'Betalingen'!$A$5:$A$804,"&lt;"&amp;DATE('Categorieën'!$B$4,12,1)))</f>
        <v>0</v>
      </c>
      <c r="N48" s="26">
        <f>IF($A48="",0,SUMIFS('Betalingen'!$D$5:$D$804,'Betalingen'!$B$5:$B$804,$A48,'Betalingen'!$A$5:$A$804,"&gt;="&amp;DATE('Categorieën'!$B$4,12,1),'Betalingen'!$A$5:$A$804,"&lt;"&amp;DATE('Categorieën'!$B$4,13,1)))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IF('Categorieën'!A20="","",'Categorieën'!A20)</f>
        <v>Kinderen en school</v>
      </c>
      <c r="B49" s="31">
        <f>'Categorieën'!D20</f>
        <v>0</v>
      </c>
      <c r="C49" s="31">
        <f>IF($A49="",0,SUMIFS('Betalingen'!$D$5:$D$804,'Betalingen'!$B$5:$B$804,$A49,'Betalingen'!$A$5:$A$804,"&gt;="&amp;DATE('Categorieën'!$B$4,1,1),'Betalingen'!$A$5:$A$804,"&lt;"&amp;DATE('Categorieën'!$B$4,2,1)))</f>
        <v>0</v>
      </c>
      <c r="D49" s="31">
        <f>IF($A49="",0,SUMIFS('Betalingen'!$D$5:$D$804,'Betalingen'!$B$5:$B$804,$A49,'Betalingen'!$A$5:$A$804,"&gt;="&amp;DATE('Categorieën'!$B$4,2,1),'Betalingen'!$A$5:$A$804,"&lt;"&amp;DATE('Categorieën'!$B$4,3,1)))</f>
        <v>0</v>
      </c>
      <c r="E49" s="31">
        <f>IF($A49="",0,SUMIFS('Betalingen'!$D$5:$D$804,'Betalingen'!$B$5:$B$804,$A49,'Betalingen'!$A$5:$A$804,"&gt;="&amp;DATE('Categorieën'!$B$4,3,1),'Betalingen'!$A$5:$A$804,"&lt;"&amp;DATE('Categorieën'!$B$4,4,1)))</f>
        <v>0</v>
      </c>
      <c r="F49" s="31">
        <f>IF($A49="",0,SUMIFS('Betalingen'!$D$5:$D$804,'Betalingen'!$B$5:$B$804,$A49,'Betalingen'!$A$5:$A$804,"&gt;="&amp;DATE('Categorieën'!$B$4,4,1),'Betalingen'!$A$5:$A$804,"&lt;"&amp;DATE('Categorieën'!$B$4,5,1)))</f>
        <v>0</v>
      </c>
      <c r="G49" s="31">
        <f>IF($A49="",0,SUMIFS('Betalingen'!$D$5:$D$804,'Betalingen'!$B$5:$B$804,$A49,'Betalingen'!$A$5:$A$804,"&gt;="&amp;DATE('Categorieën'!$B$4,5,1),'Betalingen'!$A$5:$A$804,"&lt;"&amp;DATE('Categorieën'!$B$4,6,1)))</f>
        <v>0</v>
      </c>
      <c r="H49" s="31">
        <f>IF($A49="",0,SUMIFS('Betalingen'!$D$5:$D$804,'Betalingen'!$B$5:$B$804,$A49,'Betalingen'!$A$5:$A$804,"&gt;="&amp;DATE('Categorieën'!$B$4,6,1),'Betalingen'!$A$5:$A$804,"&lt;"&amp;DATE('Categorieën'!$B$4,7,1)))</f>
        <v>0</v>
      </c>
      <c r="I49" s="31">
        <f>IF($A49="",0,SUMIFS('Betalingen'!$D$5:$D$804,'Betalingen'!$B$5:$B$804,$A49,'Betalingen'!$A$5:$A$804,"&gt;="&amp;DATE('Categorieën'!$B$4,7,1),'Betalingen'!$A$5:$A$804,"&lt;"&amp;DATE('Categorieën'!$B$4,8,1)))</f>
        <v>0</v>
      </c>
      <c r="J49" s="31">
        <f>IF($A49="",0,SUMIFS('Betalingen'!$D$5:$D$804,'Betalingen'!$B$5:$B$804,$A49,'Betalingen'!$A$5:$A$804,"&gt;="&amp;DATE('Categorieën'!$B$4,8,1),'Betalingen'!$A$5:$A$804,"&lt;"&amp;DATE('Categorieën'!$B$4,9,1)))</f>
        <v>0</v>
      </c>
      <c r="K49" s="31">
        <f>IF($A49="",0,SUMIFS('Betalingen'!$D$5:$D$804,'Betalingen'!$B$5:$B$804,$A49,'Betalingen'!$A$5:$A$804,"&gt;="&amp;DATE('Categorieën'!$B$4,9,1),'Betalingen'!$A$5:$A$804,"&lt;"&amp;DATE('Categorieën'!$B$4,10,1)))</f>
        <v>0</v>
      </c>
      <c r="L49" s="31">
        <f>IF($A49="",0,SUMIFS('Betalingen'!$D$5:$D$804,'Betalingen'!$B$5:$B$804,$A49,'Betalingen'!$A$5:$A$804,"&gt;="&amp;DATE('Categorieën'!$B$4,10,1),'Betalingen'!$A$5:$A$804,"&lt;"&amp;DATE('Categorieën'!$B$4,11,1)))</f>
        <v>0</v>
      </c>
      <c r="M49" s="31">
        <f>IF($A49="",0,SUMIFS('Betalingen'!$D$5:$D$804,'Betalingen'!$B$5:$B$804,$A49,'Betalingen'!$A$5:$A$804,"&gt;="&amp;DATE('Categorieën'!$B$4,11,1),'Betalingen'!$A$5:$A$804,"&lt;"&amp;DATE('Categorieën'!$B$4,12,1)))</f>
        <v>0</v>
      </c>
      <c r="N49" s="31">
        <f>IF($A49="",0,SUMIFS('Betalingen'!$D$5:$D$804,'Betalingen'!$B$5:$B$804,$A49,'Betalingen'!$A$5:$A$804,"&gt;="&amp;DATE('Categorieën'!$B$4,12,1),'Betalingen'!$A$5:$A$804,"&lt;"&amp;DATE('Categorieën'!$B$4,13,1)))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IF('Categorieën'!A21="","",'Categorieën'!A21)</f>
        <v>Kleding</v>
      </c>
      <c r="B50" s="26">
        <f>'Categorieën'!D21</f>
        <v>0</v>
      </c>
      <c r="C50" s="26">
        <f>IF($A50="",0,SUMIFS('Betalingen'!$D$5:$D$804,'Betalingen'!$B$5:$B$804,$A50,'Betalingen'!$A$5:$A$804,"&gt;="&amp;DATE('Categorieën'!$B$4,1,1),'Betalingen'!$A$5:$A$804,"&lt;"&amp;DATE('Categorieën'!$B$4,2,1)))</f>
        <v>0</v>
      </c>
      <c r="D50" s="26">
        <f>IF($A50="",0,SUMIFS('Betalingen'!$D$5:$D$804,'Betalingen'!$B$5:$B$804,$A50,'Betalingen'!$A$5:$A$804,"&gt;="&amp;DATE('Categorieën'!$B$4,2,1),'Betalingen'!$A$5:$A$804,"&lt;"&amp;DATE('Categorieën'!$B$4,3,1)))</f>
        <v>0</v>
      </c>
      <c r="E50" s="26">
        <f>IF($A50="",0,SUMIFS('Betalingen'!$D$5:$D$804,'Betalingen'!$B$5:$B$804,$A50,'Betalingen'!$A$5:$A$804,"&gt;="&amp;DATE('Categorieën'!$B$4,3,1),'Betalingen'!$A$5:$A$804,"&lt;"&amp;DATE('Categorieën'!$B$4,4,1)))</f>
        <v>0</v>
      </c>
      <c r="F50" s="26">
        <f>IF($A50="",0,SUMIFS('Betalingen'!$D$5:$D$804,'Betalingen'!$B$5:$B$804,$A50,'Betalingen'!$A$5:$A$804,"&gt;="&amp;DATE('Categorieën'!$B$4,4,1),'Betalingen'!$A$5:$A$804,"&lt;"&amp;DATE('Categorieën'!$B$4,5,1)))</f>
        <v>0</v>
      </c>
      <c r="G50" s="26">
        <f>IF($A50="",0,SUMIFS('Betalingen'!$D$5:$D$804,'Betalingen'!$B$5:$B$804,$A50,'Betalingen'!$A$5:$A$804,"&gt;="&amp;DATE('Categorieën'!$B$4,5,1),'Betalingen'!$A$5:$A$804,"&lt;"&amp;DATE('Categorieën'!$B$4,6,1)))</f>
        <v>0</v>
      </c>
      <c r="H50" s="26">
        <f>IF($A50="",0,SUMIFS('Betalingen'!$D$5:$D$804,'Betalingen'!$B$5:$B$804,$A50,'Betalingen'!$A$5:$A$804,"&gt;="&amp;DATE('Categorieën'!$B$4,6,1),'Betalingen'!$A$5:$A$804,"&lt;"&amp;DATE('Categorieën'!$B$4,7,1)))</f>
        <v>0</v>
      </c>
      <c r="I50" s="26">
        <f>IF($A50="",0,SUMIFS('Betalingen'!$D$5:$D$804,'Betalingen'!$B$5:$B$804,$A50,'Betalingen'!$A$5:$A$804,"&gt;="&amp;DATE('Categorieën'!$B$4,7,1),'Betalingen'!$A$5:$A$804,"&lt;"&amp;DATE('Categorieën'!$B$4,8,1)))</f>
        <v>0</v>
      </c>
      <c r="J50" s="26">
        <f>IF($A50="",0,SUMIFS('Betalingen'!$D$5:$D$804,'Betalingen'!$B$5:$B$804,$A50,'Betalingen'!$A$5:$A$804,"&gt;="&amp;DATE('Categorieën'!$B$4,8,1),'Betalingen'!$A$5:$A$804,"&lt;"&amp;DATE('Categorieën'!$B$4,9,1)))</f>
        <v>0</v>
      </c>
      <c r="K50" s="26">
        <f>IF($A50="",0,SUMIFS('Betalingen'!$D$5:$D$804,'Betalingen'!$B$5:$B$804,$A50,'Betalingen'!$A$5:$A$804,"&gt;="&amp;DATE('Categorieën'!$B$4,9,1),'Betalingen'!$A$5:$A$804,"&lt;"&amp;DATE('Categorieën'!$B$4,10,1)))</f>
        <v>0</v>
      </c>
      <c r="L50" s="26">
        <f>IF($A50="",0,SUMIFS('Betalingen'!$D$5:$D$804,'Betalingen'!$B$5:$B$804,$A50,'Betalingen'!$A$5:$A$804,"&gt;="&amp;DATE('Categorieën'!$B$4,10,1),'Betalingen'!$A$5:$A$804,"&lt;"&amp;DATE('Categorieën'!$B$4,11,1)))</f>
        <v>0</v>
      </c>
      <c r="M50" s="26">
        <f>IF($A50="",0,SUMIFS('Betalingen'!$D$5:$D$804,'Betalingen'!$B$5:$B$804,$A50,'Betalingen'!$A$5:$A$804,"&gt;="&amp;DATE('Categorieën'!$B$4,11,1),'Betalingen'!$A$5:$A$804,"&lt;"&amp;DATE('Categorieën'!$B$4,12,1)))</f>
        <v>0</v>
      </c>
      <c r="N50" s="26">
        <f>IF($A50="",0,SUMIFS('Betalingen'!$D$5:$D$804,'Betalingen'!$B$5:$B$804,$A50,'Betalingen'!$A$5:$A$804,"&gt;="&amp;DATE('Categorieën'!$B$4,12,1),'Betalingen'!$A$5:$A$804,"&lt;"&amp;DATE('Categorieën'!$B$4,13,1)))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IF('Categorieën'!A22="","",'Categorieën'!A22)</f>
        <v>Uit eten</v>
      </c>
      <c r="B51" s="31">
        <f>'Categorieën'!D22</f>
        <v>0</v>
      </c>
      <c r="C51" s="31">
        <f>IF($A51="",0,SUMIFS('Betalingen'!$D$5:$D$804,'Betalingen'!$B$5:$B$804,$A51,'Betalingen'!$A$5:$A$804,"&gt;="&amp;DATE('Categorieën'!$B$4,1,1),'Betalingen'!$A$5:$A$804,"&lt;"&amp;DATE('Categorieën'!$B$4,2,1)))</f>
        <v>0</v>
      </c>
      <c r="D51" s="31">
        <f>IF($A51="",0,SUMIFS('Betalingen'!$D$5:$D$804,'Betalingen'!$B$5:$B$804,$A51,'Betalingen'!$A$5:$A$804,"&gt;="&amp;DATE('Categorieën'!$B$4,2,1),'Betalingen'!$A$5:$A$804,"&lt;"&amp;DATE('Categorieën'!$B$4,3,1)))</f>
        <v>0</v>
      </c>
      <c r="E51" s="31">
        <f>IF($A51="",0,SUMIFS('Betalingen'!$D$5:$D$804,'Betalingen'!$B$5:$B$804,$A51,'Betalingen'!$A$5:$A$804,"&gt;="&amp;DATE('Categorieën'!$B$4,3,1),'Betalingen'!$A$5:$A$804,"&lt;"&amp;DATE('Categorieën'!$B$4,4,1)))</f>
        <v>0</v>
      </c>
      <c r="F51" s="31">
        <f>IF($A51="",0,SUMIFS('Betalingen'!$D$5:$D$804,'Betalingen'!$B$5:$B$804,$A51,'Betalingen'!$A$5:$A$804,"&gt;="&amp;DATE('Categorieën'!$B$4,4,1),'Betalingen'!$A$5:$A$804,"&lt;"&amp;DATE('Categorieën'!$B$4,5,1)))</f>
        <v>0</v>
      </c>
      <c r="G51" s="31">
        <f>IF($A51="",0,SUMIFS('Betalingen'!$D$5:$D$804,'Betalingen'!$B$5:$B$804,$A51,'Betalingen'!$A$5:$A$804,"&gt;="&amp;DATE('Categorieën'!$B$4,5,1),'Betalingen'!$A$5:$A$804,"&lt;"&amp;DATE('Categorieën'!$B$4,6,1)))</f>
        <v>0</v>
      </c>
      <c r="H51" s="31">
        <f>IF($A51="",0,SUMIFS('Betalingen'!$D$5:$D$804,'Betalingen'!$B$5:$B$804,$A51,'Betalingen'!$A$5:$A$804,"&gt;="&amp;DATE('Categorieën'!$B$4,6,1),'Betalingen'!$A$5:$A$804,"&lt;"&amp;DATE('Categorieën'!$B$4,7,1)))</f>
        <v>0</v>
      </c>
      <c r="I51" s="31">
        <f>IF($A51="",0,SUMIFS('Betalingen'!$D$5:$D$804,'Betalingen'!$B$5:$B$804,$A51,'Betalingen'!$A$5:$A$804,"&gt;="&amp;DATE('Categorieën'!$B$4,7,1),'Betalingen'!$A$5:$A$804,"&lt;"&amp;DATE('Categorieën'!$B$4,8,1)))</f>
        <v>0</v>
      </c>
      <c r="J51" s="31">
        <f>IF($A51="",0,SUMIFS('Betalingen'!$D$5:$D$804,'Betalingen'!$B$5:$B$804,$A51,'Betalingen'!$A$5:$A$804,"&gt;="&amp;DATE('Categorieën'!$B$4,8,1),'Betalingen'!$A$5:$A$804,"&lt;"&amp;DATE('Categorieën'!$B$4,9,1)))</f>
        <v>0</v>
      </c>
      <c r="K51" s="31">
        <f>IF($A51="",0,SUMIFS('Betalingen'!$D$5:$D$804,'Betalingen'!$B$5:$B$804,$A51,'Betalingen'!$A$5:$A$804,"&gt;="&amp;DATE('Categorieën'!$B$4,9,1),'Betalingen'!$A$5:$A$804,"&lt;"&amp;DATE('Categorieën'!$B$4,10,1)))</f>
        <v>0</v>
      </c>
      <c r="L51" s="31">
        <f>IF($A51="",0,SUMIFS('Betalingen'!$D$5:$D$804,'Betalingen'!$B$5:$B$804,$A51,'Betalingen'!$A$5:$A$804,"&gt;="&amp;DATE('Categorieën'!$B$4,10,1),'Betalingen'!$A$5:$A$804,"&lt;"&amp;DATE('Categorieën'!$B$4,11,1)))</f>
        <v>0</v>
      </c>
      <c r="M51" s="31">
        <f>IF($A51="",0,SUMIFS('Betalingen'!$D$5:$D$804,'Betalingen'!$B$5:$B$804,$A51,'Betalingen'!$A$5:$A$804,"&gt;="&amp;DATE('Categorieën'!$B$4,11,1),'Betalingen'!$A$5:$A$804,"&lt;"&amp;DATE('Categorieën'!$B$4,12,1)))</f>
        <v>0</v>
      </c>
      <c r="N51" s="31">
        <f>IF($A51="",0,SUMIFS('Betalingen'!$D$5:$D$804,'Betalingen'!$B$5:$B$804,$A51,'Betalingen'!$A$5:$A$804,"&gt;="&amp;DATE('Categorieën'!$B$4,12,1),'Betalingen'!$A$5:$A$804,"&lt;"&amp;DATE('Categorieën'!$B$4,13,1)))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IF('Categorieën'!A23="","",'Categorieën'!A23)</f>
        <v>Vrije tijd</v>
      </c>
      <c r="B52" s="26">
        <f>'Categorieën'!D23</f>
        <v>0</v>
      </c>
      <c r="C52" s="26">
        <f>IF($A52="",0,SUMIFS('Betalingen'!$D$5:$D$804,'Betalingen'!$B$5:$B$804,$A52,'Betalingen'!$A$5:$A$804,"&gt;="&amp;DATE('Categorieën'!$B$4,1,1),'Betalingen'!$A$5:$A$804,"&lt;"&amp;DATE('Categorieën'!$B$4,2,1)))</f>
        <v>28</v>
      </c>
      <c r="D52" s="26">
        <f>IF($A52="",0,SUMIFS('Betalingen'!$D$5:$D$804,'Betalingen'!$B$5:$B$804,$A52,'Betalingen'!$A$5:$A$804,"&gt;="&amp;DATE('Categorieën'!$B$4,2,1),'Betalingen'!$A$5:$A$804,"&lt;"&amp;DATE('Categorieën'!$B$4,3,1)))</f>
        <v>0</v>
      </c>
      <c r="E52" s="26">
        <f>IF($A52="",0,SUMIFS('Betalingen'!$D$5:$D$804,'Betalingen'!$B$5:$B$804,$A52,'Betalingen'!$A$5:$A$804,"&gt;="&amp;DATE('Categorieën'!$B$4,3,1),'Betalingen'!$A$5:$A$804,"&lt;"&amp;DATE('Categorieën'!$B$4,4,1)))</f>
        <v>0</v>
      </c>
      <c r="F52" s="26">
        <f>IF($A52="",0,SUMIFS('Betalingen'!$D$5:$D$804,'Betalingen'!$B$5:$B$804,$A52,'Betalingen'!$A$5:$A$804,"&gt;="&amp;DATE('Categorieën'!$B$4,4,1),'Betalingen'!$A$5:$A$804,"&lt;"&amp;DATE('Categorieën'!$B$4,5,1)))</f>
        <v>0</v>
      </c>
      <c r="G52" s="26">
        <f>IF($A52="",0,SUMIFS('Betalingen'!$D$5:$D$804,'Betalingen'!$B$5:$B$804,$A52,'Betalingen'!$A$5:$A$804,"&gt;="&amp;DATE('Categorieën'!$B$4,5,1),'Betalingen'!$A$5:$A$804,"&lt;"&amp;DATE('Categorieën'!$B$4,6,1)))</f>
        <v>0</v>
      </c>
      <c r="H52" s="26">
        <f>IF($A52="",0,SUMIFS('Betalingen'!$D$5:$D$804,'Betalingen'!$B$5:$B$804,$A52,'Betalingen'!$A$5:$A$804,"&gt;="&amp;DATE('Categorieën'!$B$4,6,1),'Betalingen'!$A$5:$A$804,"&lt;"&amp;DATE('Categorieën'!$B$4,7,1)))</f>
        <v>0</v>
      </c>
      <c r="I52" s="26">
        <f>IF($A52="",0,SUMIFS('Betalingen'!$D$5:$D$804,'Betalingen'!$B$5:$B$804,$A52,'Betalingen'!$A$5:$A$804,"&gt;="&amp;DATE('Categorieën'!$B$4,7,1),'Betalingen'!$A$5:$A$804,"&lt;"&amp;DATE('Categorieën'!$B$4,8,1)))</f>
        <v>0</v>
      </c>
      <c r="J52" s="26">
        <f>IF($A52="",0,SUMIFS('Betalingen'!$D$5:$D$804,'Betalingen'!$B$5:$B$804,$A52,'Betalingen'!$A$5:$A$804,"&gt;="&amp;DATE('Categorieën'!$B$4,8,1),'Betalingen'!$A$5:$A$804,"&lt;"&amp;DATE('Categorieën'!$B$4,9,1)))</f>
        <v>0</v>
      </c>
      <c r="K52" s="26">
        <f>IF($A52="",0,SUMIFS('Betalingen'!$D$5:$D$804,'Betalingen'!$B$5:$B$804,$A52,'Betalingen'!$A$5:$A$804,"&gt;="&amp;DATE('Categorieën'!$B$4,9,1),'Betalingen'!$A$5:$A$804,"&lt;"&amp;DATE('Categorieën'!$B$4,10,1)))</f>
        <v>0</v>
      </c>
      <c r="L52" s="26">
        <f>IF($A52="",0,SUMIFS('Betalingen'!$D$5:$D$804,'Betalingen'!$B$5:$B$804,$A52,'Betalingen'!$A$5:$A$804,"&gt;="&amp;DATE('Categorieën'!$B$4,10,1),'Betalingen'!$A$5:$A$804,"&lt;"&amp;DATE('Categorieën'!$B$4,11,1)))</f>
        <v>0</v>
      </c>
      <c r="M52" s="26">
        <f>IF($A52="",0,SUMIFS('Betalingen'!$D$5:$D$804,'Betalingen'!$B$5:$B$804,$A52,'Betalingen'!$A$5:$A$804,"&gt;="&amp;DATE('Categorieën'!$B$4,11,1),'Betalingen'!$A$5:$A$804,"&lt;"&amp;DATE('Categorieën'!$B$4,12,1)))</f>
        <v>0</v>
      </c>
      <c r="N52" s="26">
        <f>IF($A52="",0,SUMIFS('Betalingen'!$D$5:$D$804,'Betalingen'!$B$5:$B$804,$A52,'Betalingen'!$A$5:$A$804,"&gt;="&amp;DATE('Categorieën'!$B$4,12,1),'Betalingen'!$A$5:$A$804,"&lt;"&amp;DATE('Categorieën'!$B$4,13,1)))</f>
        <v>0</v>
      </c>
      <c r="O52" s="27">
        <f>SUM(C52:N52)</f>
        <v>28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IF('Categorieën'!A24="","",'Categorieën'!A24)</f>
        <v>Abonnementen</v>
      </c>
      <c r="B53" s="31">
        <f>'Categorieën'!D24</f>
        <v>0</v>
      </c>
      <c r="C53" s="31">
        <f>IF($A53="",0,SUMIFS('Betalingen'!$D$5:$D$804,'Betalingen'!$B$5:$B$804,$A53,'Betalingen'!$A$5:$A$804,"&gt;="&amp;DATE('Categorieën'!$B$4,1,1),'Betalingen'!$A$5:$A$804,"&lt;"&amp;DATE('Categorieën'!$B$4,2,1)))</f>
        <v>12.99</v>
      </c>
      <c r="D53" s="31">
        <f>IF($A53="",0,SUMIFS('Betalingen'!$D$5:$D$804,'Betalingen'!$B$5:$B$804,$A53,'Betalingen'!$A$5:$A$804,"&gt;="&amp;DATE('Categorieën'!$B$4,2,1),'Betalingen'!$A$5:$A$804,"&lt;"&amp;DATE('Categorieën'!$B$4,3,1)))</f>
        <v>0</v>
      </c>
      <c r="E53" s="31">
        <f>IF($A53="",0,SUMIFS('Betalingen'!$D$5:$D$804,'Betalingen'!$B$5:$B$804,$A53,'Betalingen'!$A$5:$A$804,"&gt;="&amp;DATE('Categorieën'!$B$4,3,1),'Betalingen'!$A$5:$A$804,"&lt;"&amp;DATE('Categorieën'!$B$4,4,1)))</f>
        <v>0</v>
      </c>
      <c r="F53" s="31">
        <f>IF($A53="",0,SUMIFS('Betalingen'!$D$5:$D$804,'Betalingen'!$B$5:$B$804,$A53,'Betalingen'!$A$5:$A$804,"&gt;="&amp;DATE('Categorieën'!$B$4,4,1),'Betalingen'!$A$5:$A$804,"&lt;"&amp;DATE('Categorieën'!$B$4,5,1)))</f>
        <v>0</v>
      </c>
      <c r="G53" s="31">
        <f>IF($A53="",0,SUMIFS('Betalingen'!$D$5:$D$804,'Betalingen'!$B$5:$B$804,$A53,'Betalingen'!$A$5:$A$804,"&gt;="&amp;DATE('Categorieën'!$B$4,5,1),'Betalingen'!$A$5:$A$804,"&lt;"&amp;DATE('Categorieën'!$B$4,6,1)))</f>
        <v>0</v>
      </c>
      <c r="H53" s="31">
        <f>IF($A53="",0,SUMIFS('Betalingen'!$D$5:$D$804,'Betalingen'!$B$5:$B$804,$A53,'Betalingen'!$A$5:$A$804,"&gt;="&amp;DATE('Categorieën'!$B$4,6,1),'Betalingen'!$A$5:$A$804,"&lt;"&amp;DATE('Categorieën'!$B$4,7,1)))</f>
        <v>0</v>
      </c>
      <c r="I53" s="31">
        <f>IF($A53="",0,SUMIFS('Betalingen'!$D$5:$D$804,'Betalingen'!$B$5:$B$804,$A53,'Betalingen'!$A$5:$A$804,"&gt;="&amp;DATE('Categorieën'!$B$4,7,1),'Betalingen'!$A$5:$A$804,"&lt;"&amp;DATE('Categorieën'!$B$4,8,1)))</f>
        <v>0</v>
      </c>
      <c r="J53" s="31">
        <f>IF($A53="",0,SUMIFS('Betalingen'!$D$5:$D$804,'Betalingen'!$B$5:$B$804,$A53,'Betalingen'!$A$5:$A$804,"&gt;="&amp;DATE('Categorieën'!$B$4,8,1),'Betalingen'!$A$5:$A$804,"&lt;"&amp;DATE('Categorieën'!$B$4,9,1)))</f>
        <v>0</v>
      </c>
      <c r="K53" s="31">
        <f>IF($A53="",0,SUMIFS('Betalingen'!$D$5:$D$804,'Betalingen'!$B$5:$B$804,$A53,'Betalingen'!$A$5:$A$804,"&gt;="&amp;DATE('Categorieën'!$B$4,9,1),'Betalingen'!$A$5:$A$804,"&lt;"&amp;DATE('Categorieën'!$B$4,10,1)))</f>
        <v>0</v>
      </c>
      <c r="L53" s="31">
        <f>IF($A53="",0,SUMIFS('Betalingen'!$D$5:$D$804,'Betalingen'!$B$5:$B$804,$A53,'Betalingen'!$A$5:$A$804,"&gt;="&amp;DATE('Categorieën'!$B$4,10,1),'Betalingen'!$A$5:$A$804,"&lt;"&amp;DATE('Categorieën'!$B$4,11,1)))</f>
        <v>0</v>
      </c>
      <c r="M53" s="31">
        <f>IF($A53="",0,SUMIFS('Betalingen'!$D$5:$D$804,'Betalingen'!$B$5:$B$804,$A53,'Betalingen'!$A$5:$A$804,"&gt;="&amp;DATE('Categorieën'!$B$4,11,1),'Betalingen'!$A$5:$A$804,"&lt;"&amp;DATE('Categorieën'!$B$4,12,1)))</f>
        <v>0</v>
      </c>
      <c r="N53" s="31">
        <f>IF($A53="",0,SUMIFS('Betalingen'!$D$5:$D$804,'Betalingen'!$B$5:$B$804,$A53,'Betalingen'!$A$5:$A$804,"&gt;="&amp;DATE('Categorieën'!$B$4,12,1),'Betalingen'!$A$5:$A$804,"&lt;"&amp;DATE('Categorieën'!$B$4,13,1)))</f>
        <v>0</v>
      </c>
      <c r="O53" s="32">
        <f>SUM(C53:N53)</f>
        <v>12.99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IF('Categorieën'!A25="","",'Categorieën'!A25)</f>
        <v>Vakantie</v>
      </c>
      <c r="B54" s="26">
        <f>'Categorieën'!D25</f>
        <v>0</v>
      </c>
      <c r="C54" s="26">
        <f>IF($A54="",0,SUMIFS('Betalingen'!$D$5:$D$804,'Betalingen'!$B$5:$B$804,$A54,'Betalingen'!$A$5:$A$804,"&gt;="&amp;DATE('Categorieën'!$B$4,1,1),'Betalingen'!$A$5:$A$804,"&lt;"&amp;DATE('Categorieën'!$B$4,2,1)))</f>
        <v>0</v>
      </c>
      <c r="D54" s="26">
        <f>IF($A54="",0,SUMIFS('Betalingen'!$D$5:$D$804,'Betalingen'!$B$5:$B$804,$A54,'Betalingen'!$A$5:$A$804,"&gt;="&amp;DATE('Categorieën'!$B$4,2,1),'Betalingen'!$A$5:$A$804,"&lt;"&amp;DATE('Categorieën'!$B$4,3,1)))</f>
        <v>0</v>
      </c>
      <c r="E54" s="26">
        <f>IF($A54="",0,SUMIFS('Betalingen'!$D$5:$D$804,'Betalingen'!$B$5:$B$804,$A54,'Betalingen'!$A$5:$A$804,"&gt;="&amp;DATE('Categorieën'!$B$4,3,1),'Betalingen'!$A$5:$A$804,"&lt;"&amp;DATE('Categorieën'!$B$4,4,1)))</f>
        <v>0</v>
      </c>
      <c r="F54" s="26">
        <f>IF($A54="",0,SUMIFS('Betalingen'!$D$5:$D$804,'Betalingen'!$B$5:$B$804,$A54,'Betalingen'!$A$5:$A$804,"&gt;="&amp;DATE('Categorieën'!$B$4,4,1),'Betalingen'!$A$5:$A$804,"&lt;"&amp;DATE('Categorieën'!$B$4,5,1)))</f>
        <v>0</v>
      </c>
      <c r="G54" s="26">
        <f>IF($A54="",0,SUMIFS('Betalingen'!$D$5:$D$804,'Betalingen'!$B$5:$B$804,$A54,'Betalingen'!$A$5:$A$804,"&gt;="&amp;DATE('Categorieën'!$B$4,5,1),'Betalingen'!$A$5:$A$804,"&lt;"&amp;DATE('Categorieën'!$B$4,6,1)))</f>
        <v>0</v>
      </c>
      <c r="H54" s="26">
        <f>IF($A54="",0,SUMIFS('Betalingen'!$D$5:$D$804,'Betalingen'!$B$5:$B$804,$A54,'Betalingen'!$A$5:$A$804,"&gt;="&amp;DATE('Categorieën'!$B$4,6,1),'Betalingen'!$A$5:$A$804,"&lt;"&amp;DATE('Categorieën'!$B$4,7,1)))</f>
        <v>0</v>
      </c>
      <c r="I54" s="26">
        <f>IF($A54="",0,SUMIFS('Betalingen'!$D$5:$D$804,'Betalingen'!$B$5:$B$804,$A54,'Betalingen'!$A$5:$A$804,"&gt;="&amp;DATE('Categorieën'!$B$4,7,1),'Betalingen'!$A$5:$A$804,"&lt;"&amp;DATE('Categorieën'!$B$4,8,1)))</f>
        <v>0</v>
      </c>
      <c r="J54" s="26">
        <f>IF($A54="",0,SUMIFS('Betalingen'!$D$5:$D$804,'Betalingen'!$B$5:$B$804,$A54,'Betalingen'!$A$5:$A$804,"&gt;="&amp;DATE('Categorieën'!$B$4,8,1),'Betalingen'!$A$5:$A$804,"&lt;"&amp;DATE('Categorieën'!$B$4,9,1)))</f>
        <v>0</v>
      </c>
      <c r="K54" s="26">
        <f>IF($A54="",0,SUMIFS('Betalingen'!$D$5:$D$804,'Betalingen'!$B$5:$B$804,$A54,'Betalingen'!$A$5:$A$804,"&gt;="&amp;DATE('Categorieën'!$B$4,9,1),'Betalingen'!$A$5:$A$804,"&lt;"&amp;DATE('Categorieën'!$B$4,10,1)))</f>
        <v>0</v>
      </c>
      <c r="L54" s="26">
        <f>IF($A54="",0,SUMIFS('Betalingen'!$D$5:$D$804,'Betalingen'!$B$5:$B$804,$A54,'Betalingen'!$A$5:$A$804,"&gt;="&amp;DATE('Categorieën'!$B$4,10,1),'Betalingen'!$A$5:$A$804,"&lt;"&amp;DATE('Categorieën'!$B$4,11,1)))</f>
        <v>0</v>
      </c>
      <c r="M54" s="26">
        <f>IF($A54="",0,SUMIFS('Betalingen'!$D$5:$D$804,'Betalingen'!$B$5:$B$804,$A54,'Betalingen'!$A$5:$A$804,"&gt;="&amp;DATE('Categorieën'!$B$4,11,1),'Betalingen'!$A$5:$A$804,"&lt;"&amp;DATE('Categorieën'!$B$4,12,1)))</f>
        <v>0</v>
      </c>
      <c r="N54" s="26">
        <f>IF($A54="",0,SUMIFS('Betalingen'!$D$5:$D$804,'Betalingen'!$B$5:$B$804,$A54,'Betalingen'!$A$5:$A$804,"&gt;="&amp;DATE('Categorieën'!$B$4,12,1),'Betalingen'!$A$5:$A$804,"&lt;"&amp;DATE('Categorieën'!$B$4,13,1)))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IF('Categorieën'!A26="","",'Categorieën'!A26)</f>
        <v>Cadeaus</v>
      </c>
      <c r="B55" s="31">
        <f>'Categorieën'!D26</f>
        <v>0</v>
      </c>
      <c r="C55" s="31">
        <f>IF($A55="",0,SUMIFS('Betalingen'!$D$5:$D$804,'Betalingen'!$B$5:$B$804,$A55,'Betalingen'!$A$5:$A$804,"&gt;="&amp;DATE('Categorieën'!$B$4,1,1),'Betalingen'!$A$5:$A$804,"&lt;"&amp;DATE('Categorieën'!$B$4,2,1)))</f>
        <v>0</v>
      </c>
      <c r="D55" s="31">
        <f>IF($A55="",0,SUMIFS('Betalingen'!$D$5:$D$804,'Betalingen'!$B$5:$B$804,$A55,'Betalingen'!$A$5:$A$804,"&gt;="&amp;DATE('Categorieën'!$B$4,2,1),'Betalingen'!$A$5:$A$804,"&lt;"&amp;DATE('Categorieën'!$B$4,3,1)))</f>
        <v>0</v>
      </c>
      <c r="E55" s="31">
        <f>IF($A55="",0,SUMIFS('Betalingen'!$D$5:$D$804,'Betalingen'!$B$5:$B$804,$A55,'Betalingen'!$A$5:$A$804,"&gt;="&amp;DATE('Categorieën'!$B$4,3,1),'Betalingen'!$A$5:$A$804,"&lt;"&amp;DATE('Categorieën'!$B$4,4,1)))</f>
        <v>0</v>
      </c>
      <c r="F55" s="31">
        <f>IF($A55="",0,SUMIFS('Betalingen'!$D$5:$D$804,'Betalingen'!$B$5:$B$804,$A55,'Betalingen'!$A$5:$A$804,"&gt;="&amp;DATE('Categorieën'!$B$4,4,1),'Betalingen'!$A$5:$A$804,"&lt;"&amp;DATE('Categorieën'!$B$4,5,1)))</f>
        <v>0</v>
      </c>
      <c r="G55" s="31">
        <f>IF($A55="",0,SUMIFS('Betalingen'!$D$5:$D$804,'Betalingen'!$B$5:$B$804,$A55,'Betalingen'!$A$5:$A$804,"&gt;="&amp;DATE('Categorieën'!$B$4,5,1),'Betalingen'!$A$5:$A$804,"&lt;"&amp;DATE('Categorieën'!$B$4,6,1)))</f>
        <v>0</v>
      </c>
      <c r="H55" s="31">
        <f>IF($A55="",0,SUMIFS('Betalingen'!$D$5:$D$804,'Betalingen'!$B$5:$B$804,$A55,'Betalingen'!$A$5:$A$804,"&gt;="&amp;DATE('Categorieën'!$B$4,6,1),'Betalingen'!$A$5:$A$804,"&lt;"&amp;DATE('Categorieën'!$B$4,7,1)))</f>
        <v>0</v>
      </c>
      <c r="I55" s="31">
        <f>IF($A55="",0,SUMIFS('Betalingen'!$D$5:$D$804,'Betalingen'!$B$5:$B$804,$A55,'Betalingen'!$A$5:$A$804,"&gt;="&amp;DATE('Categorieën'!$B$4,7,1),'Betalingen'!$A$5:$A$804,"&lt;"&amp;DATE('Categorieën'!$B$4,8,1)))</f>
        <v>0</v>
      </c>
      <c r="J55" s="31">
        <f>IF($A55="",0,SUMIFS('Betalingen'!$D$5:$D$804,'Betalingen'!$B$5:$B$804,$A55,'Betalingen'!$A$5:$A$804,"&gt;="&amp;DATE('Categorieën'!$B$4,8,1),'Betalingen'!$A$5:$A$804,"&lt;"&amp;DATE('Categorieën'!$B$4,9,1)))</f>
        <v>0</v>
      </c>
      <c r="K55" s="31">
        <f>IF($A55="",0,SUMIFS('Betalingen'!$D$5:$D$804,'Betalingen'!$B$5:$B$804,$A55,'Betalingen'!$A$5:$A$804,"&gt;="&amp;DATE('Categorieën'!$B$4,9,1),'Betalingen'!$A$5:$A$804,"&lt;"&amp;DATE('Categorieën'!$B$4,10,1)))</f>
        <v>0</v>
      </c>
      <c r="L55" s="31">
        <f>IF($A55="",0,SUMIFS('Betalingen'!$D$5:$D$804,'Betalingen'!$B$5:$B$804,$A55,'Betalingen'!$A$5:$A$804,"&gt;="&amp;DATE('Categorieën'!$B$4,10,1),'Betalingen'!$A$5:$A$804,"&lt;"&amp;DATE('Categorieën'!$B$4,11,1)))</f>
        <v>0</v>
      </c>
      <c r="M55" s="31">
        <f>IF($A55="",0,SUMIFS('Betalingen'!$D$5:$D$804,'Betalingen'!$B$5:$B$804,$A55,'Betalingen'!$A$5:$A$804,"&gt;="&amp;DATE('Categorieën'!$B$4,11,1),'Betalingen'!$A$5:$A$804,"&lt;"&amp;DATE('Categorieën'!$B$4,12,1)))</f>
        <v>0</v>
      </c>
      <c r="N55" s="31">
        <f>IF($A55="",0,SUMIFS('Betalingen'!$D$5:$D$804,'Betalingen'!$B$5:$B$804,$A55,'Betalingen'!$A$5:$A$804,"&gt;="&amp;DATE('Categorieën'!$B$4,12,1),'Betalingen'!$A$5:$A$804,"&lt;"&amp;DATE('Categorieën'!$B$4,13,1)))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IF('Categorieën'!A27="","",'Categorieën'!A27)</f>
        <v>Huis en inrichting</v>
      </c>
      <c r="B56" s="26">
        <f>'Categorieën'!D27</f>
        <v>0</v>
      </c>
      <c r="C56" s="26">
        <f>IF($A56="",0,SUMIFS('Betalingen'!$D$5:$D$804,'Betalingen'!$B$5:$B$804,$A56,'Betalingen'!$A$5:$A$804,"&gt;="&amp;DATE('Categorieën'!$B$4,1,1),'Betalingen'!$A$5:$A$804,"&lt;"&amp;DATE('Categorieën'!$B$4,2,1)))</f>
        <v>0</v>
      </c>
      <c r="D56" s="26">
        <f>IF($A56="",0,SUMIFS('Betalingen'!$D$5:$D$804,'Betalingen'!$B$5:$B$804,$A56,'Betalingen'!$A$5:$A$804,"&gt;="&amp;DATE('Categorieën'!$B$4,2,1),'Betalingen'!$A$5:$A$804,"&lt;"&amp;DATE('Categorieën'!$B$4,3,1)))</f>
        <v>0</v>
      </c>
      <c r="E56" s="26">
        <f>IF($A56="",0,SUMIFS('Betalingen'!$D$5:$D$804,'Betalingen'!$B$5:$B$804,$A56,'Betalingen'!$A$5:$A$804,"&gt;="&amp;DATE('Categorieën'!$B$4,3,1),'Betalingen'!$A$5:$A$804,"&lt;"&amp;DATE('Categorieën'!$B$4,4,1)))</f>
        <v>0</v>
      </c>
      <c r="F56" s="26">
        <f>IF($A56="",0,SUMIFS('Betalingen'!$D$5:$D$804,'Betalingen'!$B$5:$B$804,$A56,'Betalingen'!$A$5:$A$804,"&gt;="&amp;DATE('Categorieën'!$B$4,4,1),'Betalingen'!$A$5:$A$804,"&lt;"&amp;DATE('Categorieën'!$B$4,5,1)))</f>
        <v>0</v>
      </c>
      <c r="G56" s="26">
        <f>IF($A56="",0,SUMIFS('Betalingen'!$D$5:$D$804,'Betalingen'!$B$5:$B$804,$A56,'Betalingen'!$A$5:$A$804,"&gt;="&amp;DATE('Categorieën'!$B$4,5,1),'Betalingen'!$A$5:$A$804,"&lt;"&amp;DATE('Categorieën'!$B$4,6,1)))</f>
        <v>0</v>
      </c>
      <c r="H56" s="26">
        <f>IF($A56="",0,SUMIFS('Betalingen'!$D$5:$D$804,'Betalingen'!$B$5:$B$804,$A56,'Betalingen'!$A$5:$A$804,"&gt;="&amp;DATE('Categorieën'!$B$4,6,1),'Betalingen'!$A$5:$A$804,"&lt;"&amp;DATE('Categorieën'!$B$4,7,1)))</f>
        <v>0</v>
      </c>
      <c r="I56" s="26">
        <f>IF($A56="",0,SUMIFS('Betalingen'!$D$5:$D$804,'Betalingen'!$B$5:$B$804,$A56,'Betalingen'!$A$5:$A$804,"&gt;="&amp;DATE('Categorieën'!$B$4,7,1),'Betalingen'!$A$5:$A$804,"&lt;"&amp;DATE('Categorieën'!$B$4,8,1)))</f>
        <v>0</v>
      </c>
      <c r="J56" s="26">
        <f>IF($A56="",0,SUMIFS('Betalingen'!$D$5:$D$804,'Betalingen'!$B$5:$B$804,$A56,'Betalingen'!$A$5:$A$804,"&gt;="&amp;DATE('Categorieën'!$B$4,8,1),'Betalingen'!$A$5:$A$804,"&lt;"&amp;DATE('Categorieën'!$B$4,9,1)))</f>
        <v>0</v>
      </c>
      <c r="K56" s="26">
        <f>IF($A56="",0,SUMIFS('Betalingen'!$D$5:$D$804,'Betalingen'!$B$5:$B$804,$A56,'Betalingen'!$A$5:$A$804,"&gt;="&amp;DATE('Categorieën'!$B$4,9,1),'Betalingen'!$A$5:$A$804,"&lt;"&amp;DATE('Categorieën'!$B$4,10,1)))</f>
        <v>0</v>
      </c>
      <c r="L56" s="26">
        <f>IF($A56="",0,SUMIFS('Betalingen'!$D$5:$D$804,'Betalingen'!$B$5:$B$804,$A56,'Betalingen'!$A$5:$A$804,"&gt;="&amp;DATE('Categorieën'!$B$4,10,1),'Betalingen'!$A$5:$A$804,"&lt;"&amp;DATE('Categorieën'!$B$4,11,1)))</f>
        <v>0</v>
      </c>
      <c r="M56" s="26">
        <f>IF($A56="",0,SUMIFS('Betalingen'!$D$5:$D$804,'Betalingen'!$B$5:$B$804,$A56,'Betalingen'!$A$5:$A$804,"&gt;="&amp;DATE('Categorieën'!$B$4,11,1),'Betalingen'!$A$5:$A$804,"&lt;"&amp;DATE('Categorieën'!$B$4,12,1)))</f>
        <v>0</v>
      </c>
      <c r="N56" s="26">
        <f>IF($A56="",0,SUMIFS('Betalingen'!$D$5:$D$804,'Betalingen'!$B$5:$B$804,$A56,'Betalingen'!$A$5:$A$804,"&gt;="&amp;DATE('Categorieën'!$B$4,12,1),'Betalingen'!$A$5:$A$804,"&lt;"&amp;DATE('Categorieën'!$B$4,13,1)))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IF('Categorieën'!A28="","",'Categorieën'!A28)</f>
        <v>Sparen en beleggen</v>
      </c>
      <c r="B57" s="31">
        <f>'Categorieën'!D28</f>
        <v>0</v>
      </c>
      <c r="C57" s="31">
        <f>IF($A57="",0,SUMIFS('Betalingen'!$D$5:$D$804,'Betalingen'!$B$5:$B$804,$A57,'Betalingen'!$A$5:$A$804,"&gt;="&amp;DATE('Categorieën'!$B$4,1,1),'Betalingen'!$A$5:$A$804,"&lt;"&amp;DATE('Categorieën'!$B$4,2,1)))</f>
        <v>250</v>
      </c>
      <c r="D57" s="31">
        <f>IF($A57="",0,SUMIFS('Betalingen'!$D$5:$D$804,'Betalingen'!$B$5:$B$804,$A57,'Betalingen'!$A$5:$A$804,"&gt;="&amp;DATE('Categorieën'!$B$4,2,1),'Betalingen'!$A$5:$A$804,"&lt;"&amp;DATE('Categorieën'!$B$4,3,1)))</f>
        <v>0</v>
      </c>
      <c r="E57" s="31">
        <f>IF($A57="",0,SUMIFS('Betalingen'!$D$5:$D$804,'Betalingen'!$B$5:$B$804,$A57,'Betalingen'!$A$5:$A$804,"&gt;="&amp;DATE('Categorieën'!$B$4,3,1),'Betalingen'!$A$5:$A$804,"&lt;"&amp;DATE('Categorieën'!$B$4,4,1)))</f>
        <v>0</v>
      </c>
      <c r="F57" s="31">
        <f>IF($A57="",0,SUMIFS('Betalingen'!$D$5:$D$804,'Betalingen'!$B$5:$B$804,$A57,'Betalingen'!$A$5:$A$804,"&gt;="&amp;DATE('Categorieën'!$B$4,4,1),'Betalingen'!$A$5:$A$804,"&lt;"&amp;DATE('Categorieën'!$B$4,5,1)))</f>
        <v>0</v>
      </c>
      <c r="G57" s="31">
        <f>IF($A57="",0,SUMIFS('Betalingen'!$D$5:$D$804,'Betalingen'!$B$5:$B$804,$A57,'Betalingen'!$A$5:$A$804,"&gt;="&amp;DATE('Categorieën'!$B$4,5,1),'Betalingen'!$A$5:$A$804,"&lt;"&amp;DATE('Categorieën'!$B$4,6,1)))</f>
        <v>0</v>
      </c>
      <c r="H57" s="31">
        <f>IF($A57="",0,SUMIFS('Betalingen'!$D$5:$D$804,'Betalingen'!$B$5:$B$804,$A57,'Betalingen'!$A$5:$A$804,"&gt;="&amp;DATE('Categorieën'!$B$4,6,1),'Betalingen'!$A$5:$A$804,"&lt;"&amp;DATE('Categorieën'!$B$4,7,1)))</f>
        <v>0</v>
      </c>
      <c r="I57" s="31">
        <f>IF($A57="",0,SUMIFS('Betalingen'!$D$5:$D$804,'Betalingen'!$B$5:$B$804,$A57,'Betalingen'!$A$5:$A$804,"&gt;="&amp;DATE('Categorieën'!$B$4,7,1),'Betalingen'!$A$5:$A$804,"&lt;"&amp;DATE('Categorieën'!$B$4,8,1)))</f>
        <v>0</v>
      </c>
      <c r="J57" s="31">
        <f>IF($A57="",0,SUMIFS('Betalingen'!$D$5:$D$804,'Betalingen'!$B$5:$B$804,$A57,'Betalingen'!$A$5:$A$804,"&gt;="&amp;DATE('Categorieën'!$B$4,8,1),'Betalingen'!$A$5:$A$804,"&lt;"&amp;DATE('Categorieën'!$B$4,9,1)))</f>
        <v>0</v>
      </c>
      <c r="K57" s="31">
        <f>IF($A57="",0,SUMIFS('Betalingen'!$D$5:$D$804,'Betalingen'!$B$5:$B$804,$A57,'Betalingen'!$A$5:$A$804,"&gt;="&amp;DATE('Categorieën'!$B$4,9,1),'Betalingen'!$A$5:$A$804,"&lt;"&amp;DATE('Categorieën'!$B$4,10,1)))</f>
        <v>0</v>
      </c>
      <c r="L57" s="31">
        <f>IF($A57="",0,SUMIFS('Betalingen'!$D$5:$D$804,'Betalingen'!$B$5:$B$804,$A57,'Betalingen'!$A$5:$A$804,"&gt;="&amp;DATE('Categorieën'!$B$4,10,1),'Betalingen'!$A$5:$A$804,"&lt;"&amp;DATE('Categorieën'!$B$4,11,1)))</f>
        <v>0</v>
      </c>
      <c r="M57" s="31">
        <f>IF($A57="",0,SUMIFS('Betalingen'!$D$5:$D$804,'Betalingen'!$B$5:$B$804,$A57,'Betalingen'!$A$5:$A$804,"&gt;="&amp;DATE('Categorieën'!$B$4,11,1),'Betalingen'!$A$5:$A$804,"&lt;"&amp;DATE('Categorieën'!$B$4,12,1)))</f>
        <v>0</v>
      </c>
      <c r="N57" s="31">
        <f>IF($A57="",0,SUMIFS('Betalingen'!$D$5:$D$804,'Betalingen'!$B$5:$B$804,$A57,'Betalingen'!$A$5:$A$804,"&gt;="&amp;DATE('Categorieën'!$B$4,12,1),'Betalingen'!$A$5:$A$804,"&lt;"&amp;DATE('Categorieën'!$B$4,13,1)))</f>
        <v>0</v>
      </c>
      <c r="O57" s="32">
        <f>SUM(C57:N57)</f>
        <v>250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IF('Categorieën'!A29="","",'Categorieën'!A29)</f>
        <v>Aflossingen</v>
      </c>
      <c r="B58" s="26">
        <f>'Categorieën'!D29</f>
        <v>0</v>
      </c>
      <c r="C58" s="26">
        <f>IF($A58="",0,SUMIFS('Betalingen'!$D$5:$D$804,'Betalingen'!$B$5:$B$804,$A58,'Betalingen'!$A$5:$A$804,"&gt;="&amp;DATE('Categorieën'!$B$4,1,1),'Betalingen'!$A$5:$A$804,"&lt;"&amp;DATE('Categorieën'!$B$4,2,1)))</f>
        <v>0</v>
      </c>
      <c r="D58" s="26">
        <f>IF($A58="",0,SUMIFS('Betalingen'!$D$5:$D$804,'Betalingen'!$B$5:$B$804,$A58,'Betalingen'!$A$5:$A$804,"&gt;="&amp;DATE('Categorieën'!$B$4,2,1),'Betalingen'!$A$5:$A$804,"&lt;"&amp;DATE('Categorieën'!$B$4,3,1)))</f>
        <v>0</v>
      </c>
      <c r="E58" s="26">
        <f>IF($A58="",0,SUMIFS('Betalingen'!$D$5:$D$804,'Betalingen'!$B$5:$B$804,$A58,'Betalingen'!$A$5:$A$804,"&gt;="&amp;DATE('Categorieën'!$B$4,3,1),'Betalingen'!$A$5:$A$804,"&lt;"&amp;DATE('Categorieën'!$B$4,4,1)))</f>
        <v>0</v>
      </c>
      <c r="F58" s="26">
        <f>IF($A58="",0,SUMIFS('Betalingen'!$D$5:$D$804,'Betalingen'!$B$5:$B$804,$A58,'Betalingen'!$A$5:$A$804,"&gt;="&amp;DATE('Categorieën'!$B$4,4,1),'Betalingen'!$A$5:$A$804,"&lt;"&amp;DATE('Categorieën'!$B$4,5,1)))</f>
        <v>0</v>
      </c>
      <c r="G58" s="26">
        <f>IF($A58="",0,SUMIFS('Betalingen'!$D$5:$D$804,'Betalingen'!$B$5:$B$804,$A58,'Betalingen'!$A$5:$A$804,"&gt;="&amp;DATE('Categorieën'!$B$4,5,1),'Betalingen'!$A$5:$A$804,"&lt;"&amp;DATE('Categorieën'!$B$4,6,1)))</f>
        <v>0</v>
      </c>
      <c r="H58" s="26">
        <f>IF($A58="",0,SUMIFS('Betalingen'!$D$5:$D$804,'Betalingen'!$B$5:$B$804,$A58,'Betalingen'!$A$5:$A$804,"&gt;="&amp;DATE('Categorieën'!$B$4,6,1),'Betalingen'!$A$5:$A$804,"&lt;"&amp;DATE('Categorieën'!$B$4,7,1)))</f>
        <v>0</v>
      </c>
      <c r="I58" s="26">
        <f>IF($A58="",0,SUMIFS('Betalingen'!$D$5:$D$804,'Betalingen'!$B$5:$B$804,$A58,'Betalingen'!$A$5:$A$804,"&gt;="&amp;DATE('Categorieën'!$B$4,7,1),'Betalingen'!$A$5:$A$804,"&lt;"&amp;DATE('Categorieën'!$B$4,8,1)))</f>
        <v>0</v>
      </c>
      <c r="J58" s="26">
        <f>IF($A58="",0,SUMIFS('Betalingen'!$D$5:$D$804,'Betalingen'!$B$5:$B$804,$A58,'Betalingen'!$A$5:$A$804,"&gt;="&amp;DATE('Categorieën'!$B$4,8,1),'Betalingen'!$A$5:$A$804,"&lt;"&amp;DATE('Categorieën'!$B$4,9,1)))</f>
        <v>0</v>
      </c>
      <c r="K58" s="26">
        <f>IF($A58="",0,SUMIFS('Betalingen'!$D$5:$D$804,'Betalingen'!$B$5:$B$804,$A58,'Betalingen'!$A$5:$A$804,"&gt;="&amp;DATE('Categorieën'!$B$4,9,1),'Betalingen'!$A$5:$A$804,"&lt;"&amp;DATE('Categorieën'!$B$4,10,1)))</f>
        <v>0</v>
      </c>
      <c r="L58" s="26">
        <f>IF($A58="",0,SUMIFS('Betalingen'!$D$5:$D$804,'Betalingen'!$B$5:$B$804,$A58,'Betalingen'!$A$5:$A$804,"&gt;="&amp;DATE('Categorieën'!$B$4,10,1),'Betalingen'!$A$5:$A$804,"&lt;"&amp;DATE('Categorieën'!$B$4,11,1)))</f>
        <v>0</v>
      </c>
      <c r="M58" s="26">
        <f>IF($A58="",0,SUMIFS('Betalingen'!$D$5:$D$804,'Betalingen'!$B$5:$B$804,$A58,'Betalingen'!$A$5:$A$804,"&gt;="&amp;DATE('Categorieën'!$B$4,11,1),'Betalingen'!$A$5:$A$804,"&lt;"&amp;DATE('Categorieën'!$B$4,12,1)))</f>
        <v>0</v>
      </c>
      <c r="N58" s="26">
        <f>IF($A58="",0,SUMIFS('Betalingen'!$D$5:$D$804,'Betalingen'!$B$5:$B$804,$A58,'Betalingen'!$A$5:$A$804,"&gt;="&amp;DATE('Categorieën'!$B$4,12,1),'Betalingen'!$A$5:$A$804,"&lt;"&amp;DATE('Categorieën'!$B$4,13,1)))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IF('Categorieën'!A30="","",'Categorieën'!A30)</f>
        <v>Overig</v>
      </c>
      <c r="B59" s="31">
        <f>'Categorieën'!D30</f>
        <v>0</v>
      </c>
      <c r="C59" s="31">
        <f>IF($A59="",0,SUMIFS('Betalingen'!$D$5:$D$804,'Betalingen'!$B$5:$B$804,$A59,'Betalingen'!$A$5:$A$804,"&gt;="&amp;DATE('Categorieën'!$B$4,1,1),'Betalingen'!$A$5:$A$804,"&lt;"&amp;DATE('Categorieën'!$B$4,2,1)))</f>
        <v>0</v>
      </c>
      <c r="D59" s="31">
        <f>IF($A59="",0,SUMIFS('Betalingen'!$D$5:$D$804,'Betalingen'!$B$5:$B$804,$A59,'Betalingen'!$A$5:$A$804,"&gt;="&amp;DATE('Categorieën'!$B$4,2,1),'Betalingen'!$A$5:$A$804,"&lt;"&amp;DATE('Categorieën'!$B$4,3,1)))</f>
        <v>0</v>
      </c>
      <c r="E59" s="31">
        <f>IF($A59="",0,SUMIFS('Betalingen'!$D$5:$D$804,'Betalingen'!$B$5:$B$804,$A59,'Betalingen'!$A$5:$A$804,"&gt;="&amp;DATE('Categorieën'!$B$4,3,1),'Betalingen'!$A$5:$A$804,"&lt;"&amp;DATE('Categorieën'!$B$4,4,1)))</f>
        <v>0</v>
      </c>
      <c r="F59" s="31">
        <f>IF($A59="",0,SUMIFS('Betalingen'!$D$5:$D$804,'Betalingen'!$B$5:$B$804,$A59,'Betalingen'!$A$5:$A$804,"&gt;="&amp;DATE('Categorieën'!$B$4,4,1),'Betalingen'!$A$5:$A$804,"&lt;"&amp;DATE('Categorieën'!$B$4,5,1)))</f>
        <v>0</v>
      </c>
      <c r="G59" s="31">
        <f>IF($A59="",0,SUMIFS('Betalingen'!$D$5:$D$804,'Betalingen'!$B$5:$B$804,$A59,'Betalingen'!$A$5:$A$804,"&gt;="&amp;DATE('Categorieën'!$B$4,5,1),'Betalingen'!$A$5:$A$804,"&lt;"&amp;DATE('Categorieën'!$B$4,6,1)))</f>
        <v>0</v>
      </c>
      <c r="H59" s="31">
        <f>IF($A59="",0,SUMIFS('Betalingen'!$D$5:$D$804,'Betalingen'!$B$5:$B$804,$A59,'Betalingen'!$A$5:$A$804,"&gt;="&amp;DATE('Categorieën'!$B$4,6,1),'Betalingen'!$A$5:$A$804,"&lt;"&amp;DATE('Categorieën'!$B$4,7,1)))</f>
        <v>0</v>
      </c>
      <c r="I59" s="31">
        <f>IF($A59="",0,SUMIFS('Betalingen'!$D$5:$D$804,'Betalingen'!$B$5:$B$804,$A59,'Betalingen'!$A$5:$A$804,"&gt;="&amp;DATE('Categorieën'!$B$4,7,1),'Betalingen'!$A$5:$A$804,"&lt;"&amp;DATE('Categorieën'!$B$4,8,1)))</f>
        <v>0</v>
      </c>
      <c r="J59" s="31">
        <f>IF($A59="",0,SUMIFS('Betalingen'!$D$5:$D$804,'Betalingen'!$B$5:$B$804,$A59,'Betalingen'!$A$5:$A$804,"&gt;="&amp;DATE('Categorieën'!$B$4,8,1),'Betalingen'!$A$5:$A$804,"&lt;"&amp;DATE('Categorieën'!$B$4,9,1)))</f>
        <v>0</v>
      </c>
      <c r="K59" s="31">
        <f>IF($A59="",0,SUMIFS('Betalingen'!$D$5:$D$804,'Betalingen'!$B$5:$B$804,$A59,'Betalingen'!$A$5:$A$804,"&gt;="&amp;DATE('Categorieën'!$B$4,9,1),'Betalingen'!$A$5:$A$804,"&lt;"&amp;DATE('Categorieën'!$B$4,10,1)))</f>
        <v>0</v>
      </c>
      <c r="L59" s="31">
        <f>IF($A59="",0,SUMIFS('Betalingen'!$D$5:$D$804,'Betalingen'!$B$5:$B$804,$A59,'Betalingen'!$A$5:$A$804,"&gt;="&amp;DATE('Categorieën'!$B$4,10,1),'Betalingen'!$A$5:$A$804,"&lt;"&amp;DATE('Categorieën'!$B$4,11,1)))</f>
        <v>0</v>
      </c>
      <c r="M59" s="31">
        <f>IF($A59="",0,SUMIFS('Betalingen'!$D$5:$D$804,'Betalingen'!$B$5:$B$804,$A59,'Betalingen'!$A$5:$A$804,"&gt;="&amp;DATE('Categorieën'!$B$4,11,1),'Betalingen'!$A$5:$A$804,"&lt;"&amp;DATE('Categorieën'!$B$4,12,1)))</f>
        <v>0</v>
      </c>
      <c r="N59" s="31">
        <f>IF($A59="",0,SUMIFS('Betalingen'!$D$5:$D$804,'Betalingen'!$B$5:$B$804,$A59,'Betalingen'!$A$5:$A$804,"&gt;="&amp;DATE('Categorieën'!$B$4,12,1),'Betalingen'!$A$5:$A$804,"&lt;"&amp;DATE('Categorieën'!$B$4,13,1)))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{62E77C45-81B5-4CC0-9C42-C16B9FEF7034}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2E77C45-81B5-4CC0-9C42-C16B9FEF7034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Uitleg</vt:lpstr>
      <vt:lpstr>Categorieën</vt:lpstr>
      <vt:lpstr>Betalingen</vt:lpstr>
      <vt:lpstr>Overzicht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