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ide" state="visible" r:id="rId4"/>
    <sheet sheetId="2" name="Catégories" state="visible" r:id="rId5"/>
    <sheet sheetId="3" name="Opérations" state="visible" r:id="rId6"/>
    <sheet sheetId="4" name="Bilan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<sst xmlns="http://schemas.openxmlformats.org/spreadsheetml/2006/main" count="140" uniqueCount="88">
  <si>
    <t>Budget familial</t>
  </si>
  <si>
    <t>Un budget familial sur un an : prévoyez chaque catégorie, notez chaque opération et voyez mois après mois où vous en êtes.</t>
  </si>
  <si>
    <t>Mode d'emploi</t>
  </si>
  <si>
    <t>Dans la feuille Catégories, saisissez l'année et, si vous le souhaitez, renommez les catégories. Fixez pour chacune un budget mensuel — ce que vous pensez gagner ou dépenser.</t>
  </si>
  <si>
    <t>Dans la feuille Opérations, notez chaque revenu ou dépense sur sa propre ligne : date, catégorie dans la liste, courte description et montant (toujours positif).</t>
  </si>
  <si>
    <t>La feuille Bilan fait le reste : totaux par catégorie et par mois, prévisionnel annuel, écart et deux graphiques.</t>
  </si>
  <si>
    <t>Supprimez les lignes d'exemple de janvier avant de saisir vos propres chiffres.</t>
  </si>
  <si>
    <t>Les cellules jaunes sont à remplir par vous.</t>
  </si>
  <si>
    <t>Les cellules blanches se calculent toutes seules (elles sont protégées pour éviter d'écraser une formule — Révision → Ôter la protection de la feuille, sans mot de passe).</t>
  </si>
  <si>
    <t>Conseils</t>
  </si>
  <si>
    <t>•  Notez vos opérations une fois par semaine — cela prend cinq minutes et votre budget reste fidèle à la réalité.</t>
  </si>
  <si>
    <t>•  Du rouge dans le bilan signifie qu'une catégorie dépasse son budget prévu pour les mois écoulés.</t>
  </si>
  <si>
    <t>•  Taux d'épargne = (revenus − dépenses) ÷ revenus. Viser 10 à 20 % est un bon objectif.</t>
  </si>
  <si>
    <t>•  Provisions : prévoyez les vacances, les cadeaux et l'entretien de la voiture sous forme de montant mensuel pour éviter les mauvaises surprises.</t>
  </si>
  <si>
    <t>Modèle gratuit proposé par Planmero · planmero.com/fr/budget-familial-excel/</t>
  </si>
  <si>
    <t>Catégories et budget mensuel</t>
  </si>
  <si>
    <t>Renommez les catégories à votre guise et indiquez ce que vous prévoyez par mois. L'année s'applique à tout le classeur.</t>
  </si>
  <si>
    <t>Année</t>
  </si>
  <si>
    <t>Catégorie</t>
  </si>
  <si>
    <t>Type</t>
  </si>
  <si>
    <t>Prévu par mois</t>
  </si>
  <si>
    <t>Prévu / année</t>
  </si>
  <si>
    <t>Salaire</t>
  </si>
  <si>
    <t>Revenu</t>
  </si>
  <si>
    <t>Salaire du conjoint</t>
  </si>
  <si>
    <t>Allocations et aides</t>
  </si>
  <si>
    <t>Activité indépendante</t>
  </si>
  <si>
    <t>Revenus locatifs</t>
  </si>
  <si>
    <t>Autres revenus</t>
  </si>
  <si>
    <t>Logement (loyer / crédit)</t>
  </si>
  <si>
    <t>Dépense</t>
  </si>
  <si>
    <t>Énergie et eau</t>
  </si>
  <si>
    <t>Courses alimentaires</t>
  </si>
  <si>
    <t>Transport et voiture</t>
  </si>
  <si>
    <t>Téléphone et internet</t>
  </si>
  <si>
    <t>Assurances</t>
  </si>
  <si>
    <t>Santé</t>
  </si>
  <si>
    <t>Enfants et école</t>
  </si>
  <si>
    <t>Vêtements</t>
  </si>
  <si>
    <t>Restaurants</t>
  </si>
  <si>
    <t>Loisirs</t>
  </si>
  <si>
    <t>Abonnements</t>
  </si>
  <si>
    <t>Vacances</t>
  </si>
  <si>
    <t>Cadeaux</t>
  </si>
  <si>
    <t>Maison</t>
  </si>
  <si>
    <t>Épargne et placements</t>
  </si>
  <si>
    <t>Remboursements de crédits</t>
  </si>
  <si>
    <t>Divers</t>
  </si>
  <si>
    <t>Opérations</t>
  </si>
  <si>
    <t>Une ligne par revenu ou dépense. Les montants sont positifs ; c'est la catégorie qui détermine s'il s'agit d'un revenu ou d'une dépense.</t>
  </si>
  <si>
    <t>Date</t>
  </si>
  <si>
    <t>Description</t>
  </si>
  <si>
    <t>Montant</t>
  </si>
  <si>
    <t>Salaire de janvier</t>
  </si>
  <si>
    <t>Loyer</t>
  </si>
  <si>
    <t>Électricité et gaz</t>
  </si>
  <si>
    <t>Supermarché</t>
  </si>
  <si>
    <t>Carburant</t>
  </si>
  <si>
    <t>Forfait mobile et box</t>
  </si>
  <si>
    <t>Cinéma</t>
  </si>
  <si>
    <t>Streaming</t>
  </si>
  <si>
    <t>Épargne mensuelle</t>
  </si>
  <si>
    <t>Bilan annuel</t>
  </si>
  <si>
    <t>Tout ici est calculé à partir de la feuille Opérations. En rouge : au-dessus du prévu pour les mois écoulés.</t>
  </si>
  <si>
    <t>Revenus</t>
  </si>
  <si>
    <t>Dépenses</t>
  </si>
  <si>
    <t>Solde</t>
  </si>
  <si>
    <t>Taux d'épargne</t>
  </si>
  <si>
    <t>Par mois</t>
  </si>
  <si>
    <t/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</si>
  <si>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</si>
  <si>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</si>
  <si>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</si>
  <si>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</si>
  <si>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</si>
  <si>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</si>
  <si>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</si>
  <si>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</si>
  <si>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</si>
  <si>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</si>
  <si>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</si>
  <si>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</si>
  <si>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</si>
  <si>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Par catégorie</t>
  </si>
  <si>
    <t>Prévu sur l'année</t>
  </si>
  <si>
    <t>Réel</t>
  </si>
  <si>
    <t>Écart</t>
  </si>
  <si>
    <t>% du prévu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</si>
</sst>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;-#,##0.00 &quot;€&quot;"/>
    <numFmt numFmtId="165" formatCode="0.0%"/>
    <numFmt numFmtId="166" formatCode="#,##0.00 &quot;€&quot;;-#,##0.00 &quot;€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Revenus et dépenses par mois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Revenus</c:v>
          </c:tx>
          <c:spPr>
            <a:solidFill>
              <a:srgbClr val="12805A"/>
            </a:solidFill>
          </c:spPr>
          <c:invertIfNegative val="0"/>
          <c:cat>
            <c:strRef>
              <c:f>'Bilan'!$C$8:$N$8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'Bilan'!$C$9:$N$9</c:f>
              <c:numCache>
                <c:formatCode>General</c:formatCode>
                <c:ptCount val="12"/>
                <c:pt idx="0">
                  <c:v>2400</c:v>
                </c:pt>
              </c:numCache>
            </c:numRef>
          </c:val>
        </c:ser>
        <c:ser>
          <c:idx val="1"/>
          <c:order val="1"/>
          <c:tx>
            <c:v>Dépenses</c:v>
          </c:tx>
          <c:spPr>
            <a:solidFill>
              <a:srgbClr val="D4A72C"/>
            </a:solidFill>
          </c:spPr>
          <c:invertIfNegative val="0"/>
          <c:cat>
            <c:strRef>
              <c:f>'Bilan'!$C$8:$N$8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'Bilan'!$C$10:$N$10</c:f>
              <c:numCache>
                <c:formatCode>General</c:formatCode>
                <c:ptCount val="12"/>
                <c:pt idx="0">
                  <c:v>1526.59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Où part l'argent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Dépenses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'Bilan'!$A$42:$A$59</c:f>
              <c:strCache>
                <c:ptCount val="18"/>
                <c:pt idx="0">
                  <c:v>Logement (loyer / crédit)</c:v>
                </c:pt>
                <c:pt idx="1">
                  <c:v>Énergie et eau</c:v>
                </c:pt>
                <c:pt idx="2">
                  <c:v>Courses alimentaires</c:v>
                </c:pt>
                <c:pt idx="3">
                  <c:v>Transport et voiture</c:v>
                </c:pt>
                <c:pt idx="4">
                  <c:v>Téléphone et internet</c:v>
                </c:pt>
                <c:pt idx="5">
                  <c:v>Assurances</c:v>
                </c:pt>
                <c:pt idx="6">
                  <c:v>Santé</c:v>
                </c:pt>
                <c:pt idx="7">
                  <c:v>Enfants et école</c:v>
                </c:pt>
                <c:pt idx="8">
                  <c:v>Vêtements</c:v>
                </c:pt>
                <c:pt idx="9">
                  <c:v>Restaurants</c:v>
                </c:pt>
                <c:pt idx="10">
                  <c:v>Loisirs</c:v>
                </c:pt>
                <c:pt idx="11">
                  <c:v>Abonnements</c:v>
                </c:pt>
                <c:pt idx="12">
                  <c:v>Vacances</c:v>
                </c:pt>
                <c:pt idx="13">
                  <c:v>Cadeaux</c:v>
                </c:pt>
                <c:pt idx="14">
                  <c:v>Maison</c:v>
                </c:pt>
                <c:pt idx="15">
                  <c:v>Épargne et placements</c:v>
                </c:pt>
                <c:pt idx="16">
                  <c:v>Remboursements de crédits</c:v>
                </c:pt>
                <c:pt idx="17">
                  <c:v>Divers</c:v>
                </c:pt>
              </c:strCache>
            </c:strRef>
          </c:cat>
          <c:val>
            <c:numRef>
              <c:f>'Bilan'!$O$42:$O$59</c:f>
              <c:numCache>
                <c:formatCode>General</c:formatCode>
                <c:ptCount val="18"/>
                <c:pt idx="0">
                  <c:v>850</c:v>
                </c:pt>
                <c:pt idx="1">
                  <c:v>120</c:v>
                </c:pt>
                <c:pt idx="2">
                  <c:v>170.6</c:v>
                </c:pt>
                <c:pt idx="3">
                  <c:v>60</c:v>
                </c:pt>
                <c:pt idx="4">
                  <c:v>35</c:v>
                </c:pt>
                <c:pt idx="10">
                  <c:v>28</c:v>
                </c:pt>
                <c:pt idx="11">
                  <c:v>12.99</c:v>
                </c:pt>
                <c:pt idx="15">
                  <c:v>250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fr/budget-familial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36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36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2400</v>
      </c>
      <c r="E5" s="21" t="str">
        <f>IF(B5="","",IFERROR(VLOOKUP(B5,'Catégories'!$A$7:$B$30,2,FALSE),""))</f>
        <v>Revenu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850</v>
      </c>
      <c r="E6" s="21" t="str">
        <f>IF(B6="","",IFERROR(VLOOKUP(B6,'Catégories'!$A$7:$B$30,2,FALSE),""))</f>
        <v>Dépense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120</v>
      </c>
      <c r="E7" s="21" t="str">
        <f>IF(B7="","",IFERROR(VLOOKUP(B7,'Catégories'!$A$7:$B$30,2,FALSE),""))</f>
        <v>Dépense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96.4</v>
      </c>
      <c r="E8" s="21" t="str">
        <f>IF(B8="","",IFERROR(VLOOKUP(B8,'Catégories'!$A$7:$B$30,2,FALSE),""))</f>
        <v>Dépense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74.2</v>
      </c>
      <c r="E9" s="21" t="str">
        <f>IF(B9="","",IFERROR(VLOOKUP(B9,'Catégories'!$A$7:$B$30,2,FALSE),""))</f>
        <v>Dépense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60</v>
      </c>
      <c r="E10" s="21" t="str">
        <f>IF(B10="","",IFERROR(VLOOKUP(B10,'Catégories'!$A$7:$B$30,2,FALSE),""))</f>
        <v>Dépense</v>
      </c>
    </row>
    <row r="11" spans="1:5" x14ac:dyDescent="0.25">
      <c r="A11" s="20">
        <v>46402</v>
      </c>
      <c r="B11" s="15" t="s">
        <v>34</v>
      </c>
      <c r="C11" s="15" t="s">
        <v>58</v>
      </c>
      <c r="D11" s="17">
        <v>35</v>
      </c>
      <c r="E11" s="21" t="str">
        <f>IF(B11="","",IFERROR(VLOOKUP(B11,'Catégories'!$A$7:$B$30,2,FALSE),""))</f>
        <v>Dépense</v>
      </c>
    </row>
    <row r="12" spans="1:5" x14ac:dyDescent="0.25">
      <c r="A12" s="20">
        <v>46405</v>
      </c>
      <c r="B12" s="15" t="s">
        <v>40</v>
      </c>
      <c r="C12" s="15" t="s">
        <v>59</v>
      </c>
      <c r="D12" s="17">
        <v>28</v>
      </c>
      <c r="E12" s="21" t="str">
        <f>IF(B12="","",IFERROR(VLOOKUP(B12,'Catégories'!$A$7:$B$30,2,FALSE),""))</f>
        <v>Dépense</v>
      </c>
    </row>
    <row r="13" spans="1:5" x14ac:dyDescent="0.25">
      <c r="A13" s="20">
        <v>46407</v>
      </c>
      <c r="B13" s="15" t="s">
        <v>41</v>
      </c>
      <c r="C13" s="15" t="s">
        <v>60</v>
      </c>
      <c r="D13" s="17">
        <v>12.99</v>
      </c>
      <c r="E13" s="21" t="str">
        <f>IF(B13="","",IFERROR(VLOOKUP(B13,'Catégories'!$A$7:$B$30,2,FALSE),""))</f>
        <v>Dépense</v>
      </c>
    </row>
    <row r="14" spans="1:5" x14ac:dyDescent="0.25">
      <c r="A14" s="20">
        <v>46398</v>
      </c>
      <c r="B14" s="15" t="s">
        <v>45</v>
      </c>
      <c r="C14" s="15" t="s">
        <v>61</v>
      </c>
      <c r="D14" s="17">
        <v>250</v>
      </c>
      <c r="E14" s="21" t="str">
        <f>IF(B14="","",IFERROR(VLOOKUP(B14,'Catégories'!$A$7:$B$30,2,FALSE),""))</f>
        <v>Dépense</v>
      </c>
    </row>
    <row r="15" spans="1:5" x14ac:dyDescent="0.25">
      <c r="A15" s="20"/>
      <c r="B15" s="15"/>
      <c r="C15" s="15"/>
      <c r="D15" s="17"/>
      <c r="E15" s="21" t="str">
        <f>IF(B15="","",IFERROR(VLOOKUP(B15,'Catégories'!$A$7:$B$30,2,FALSE),""))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IF(B16="","",IFERROR(VLOOKUP(B16,'Catégories'!$A$7:$B$30,2,FALSE),""))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IF(B17="","",IFERROR(VLOOKUP(B17,'Catégories'!$A$7:$B$30,2,FALSE),""))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IF(B18="","",IFERROR(VLOOKUP(B18,'Catégories'!$A$7:$B$30,2,FALSE),""))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IF(B19="","",IFERROR(VLOOKUP(B19,'Catégories'!$A$7:$B$30,2,FALSE),""))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IF(B20="","",IFERROR(VLOOKUP(B20,'Catégories'!$A$7:$B$30,2,FALSE),""))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IF(B21="","",IFERROR(VLOOKUP(B21,'Catégories'!$A$7:$B$30,2,FALSE),""))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IF(B22="","",IFERROR(VLOOKUP(B22,'Catégories'!$A$7:$B$30,2,FALSE),""))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IF(B23="","",IFERROR(VLOOKUP(B23,'Catégories'!$A$7:$B$30,2,FALSE),""))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IF(B24="","",IFERROR(VLOOKUP(B24,'Catégories'!$A$7:$B$30,2,FALSE),""))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IF(B25="","",IFERROR(VLOOKUP(B25,'Catégories'!$A$7:$B$30,2,FALSE),""))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IF(B26="","",IFERROR(VLOOKUP(B26,'Catégories'!$A$7:$B$30,2,FALSE),""))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IF(B27="","",IFERROR(VLOOKUP(B27,'Catégories'!$A$7:$B$30,2,FALSE),""))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IF(B28="","",IFERROR(VLOOKUP(B28,'Catégories'!$A$7:$B$30,2,FALSE),""))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IF(B29="","",IFERROR(VLOOKUP(B29,'Catégories'!$A$7:$B$30,2,FALSE),""))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IF(B30="","",IFERROR(VLOOKUP(B30,'Catégories'!$A$7:$B$30,2,FALSE),""))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IF(B31="","",IFERROR(VLOOKUP(B31,'Catégories'!$A$7:$B$30,2,FALSE),""))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IF(B32="","",IFERROR(VLOOKUP(B32,'Catégories'!$A$7:$B$30,2,FALSE),""))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IF(B33="","",IFERROR(VLOOKUP(B33,'Catégories'!$A$7:$B$30,2,FALSE),""))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IF(B34="","",IFERROR(VLOOKUP(B34,'Catégories'!$A$7:$B$30,2,FALSE),""))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IF(B35="","",IFERROR(VLOOKUP(B35,'Catégories'!$A$7:$B$30,2,FALSE),""))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IF(B36="","",IFERROR(VLOOKUP(B36,'Catégories'!$A$7:$B$30,2,FALSE),""))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IF(B37="","",IFERROR(VLOOKUP(B37,'Catégories'!$A$7:$B$30,2,FALSE),""))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IF(B38="","",IFERROR(VLOOKUP(B38,'Catégories'!$A$7:$B$30,2,FALSE),""))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IF(B39="","",IFERROR(VLOOKUP(B39,'Catégories'!$A$7:$B$30,2,FALSE),""))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IF(B40="","",IFERROR(VLOOKUP(B40,'Catégories'!$A$7:$B$30,2,FALSE),""))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IF(B41="","",IFERROR(VLOOKUP(B41,'Catégories'!$A$7:$B$30,2,FALSE),""))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IF(B42="","",IFERROR(VLOOKUP(B42,'Catégories'!$A$7:$B$30,2,FALSE),""))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IF(B43="","",IFERROR(VLOOKUP(B43,'Catégories'!$A$7:$B$30,2,FALSE),""))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IF(B44="","",IFERROR(VLOOKUP(B44,'Catégories'!$A$7:$B$30,2,FALSE),""))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IF(B45="","",IFERROR(VLOOKUP(B45,'Catégories'!$A$7:$B$30,2,FALSE),""))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IF(B46="","",IFERROR(VLOOKUP(B46,'Catégories'!$A$7:$B$30,2,FALSE),""))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IF(B47="","",IFERROR(VLOOKUP(B47,'Catégories'!$A$7:$B$30,2,FALSE),""))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IF(B48="","",IFERROR(VLOOKUP(B48,'Catégories'!$A$7:$B$30,2,FALSE),""))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IF(B49="","",IFERROR(VLOOKUP(B49,'Catégories'!$A$7:$B$30,2,FALSE),""))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IF(B50="","",IFERROR(VLOOKUP(B50,'Catégories'!$A$7:$B$30,2,FALSE),""))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IF(B51="","",IFERROR(VLOOKUP(B51,'Catégories'!$A$7:$B$30,2,FALSE),""))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IF(B52="","",IFERROR(VLOOKUP(B52,'Catégories'!$A$7:$B$30,2,FALSE),""))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IF(B53="","",IFERROR(VLOOKUP(B53,'Catégories'!$A$7:$B$30,2,FALSE),""))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IF(B54="","",IFERROR(VLOOKUP(B54,'Catégories'!$A$7:$B$30,2,FALSE),""))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IF(B55="","",IFERROR(VLOOKUP(B55,'Catégories'!$A$7:$B$30,2,FALSE),""))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IF(B56="","",IFERROR(VLOOKUP(B56,'Catégories'!$A$7:$B$30,2,FALSE),""))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IF(B57="","",IFERROR(VLOOKUP(B57,'Catégories'!$A$7:$B$30,2,FALSE),""))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IF(B58="","",IFERROR(VLOOKUP(B58,'Catégories'!$A$7:$B$30,2,FALSE),""))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IF(B59="","",IFERROR(VLOOKUP(B59,'Catégories'!$A$7:$B$30,2,FALSE),""))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IF(B60="","",IFERROR(VLOOKUP(B60,'Catégories'!$A$7:$B$30,2,FALSE),""))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IF(B61="","",IFERROR(VLOOKUP(B61,'Catégories'!$A$7:$B$30,2,FALSE),""))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IF(B62="","",IFERROR(VLOOKUP(B62,'Catégories'!$A$7:$B$30,2,FALSE),""))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IF(B63="","",IFERROR(VLOOKUP(B63,'Catégories'!$A$7:$B$30,2,FALSE),""))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IF(B64="","",IFERROR(VLOOKUP(B64,'Catégories'!$A$7:$B$30,2,FALSE),""))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IF(B65="","",IFERROR(VLOOKUP(B65,'Catégories'!$A$7:$B$30,2,FALSE),""))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IF(B66="","",IFERROR(VLOOKUP(B66,'Catégories'!$A$7:$B$30,2,FALSE),""))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IF(B67="","",IFERROR(VLOOKUP(B67,'Catégories'!$A$7:$B$30,2,FALSE),""))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IF(B68="","",IFERROR(VLOOKUP(B68,'Catégories'!$A$7:$B$30,2,FALSE),""))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IF(B69="","",IFERROR(VLOOKUP(B69,'Catégories'!$A$7:$B$30,2,FALSE),""))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IF(B70="","",IFERROR(VLOOKUP(B70,'Catégories'!$A$7:$B$30,2,FALSE),""))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IF(B71="","",IFERROR(VLOOKUP(B71,'Catégories'!$A$7:$B$30,2,FALSE),""))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IF(B72="","",IFERROR(VLOOKUP(B72,'Catégories'!$A$7:$B$30,2,FALSE),""))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IF(B73="","",IFERROR(VLOOKUP(B73,'Catégories'!$A$7:$B$30,2,FALSE),""))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IF(B74="","",IFERROR(VLOOKUP(B74,'Catégories'!$A$7:$B$30,2,FALSE),""))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IF(B75="","",IFERROR(VLOOKUP(B75,'Catégories'!$A$7:$B$30,2,FALSE),""))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IF(B76="","",IFERROR(VLOOKUP(B76,'Catégories'!$A$7:$B$30,2,FALSE),""))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IF(B77="","",IFERROR(VLOOKUP(B77,'Catégories'!$A$7:$B$30,2,FALSE),""))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IF(B78="","",IFERROR(VLOOKUP(B78,'Catégories'!$A$7:$B$30,2,FALSE),""))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IF(B79="","",IFERROR(VLOOKUP(B79,'Catégories'!$A$7:$B$30,2,FALSE),""))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IF(B80="","",IFERROR(VLOOKUP(B80,'Catégories'!$A$7:$B$30,2,FALSE),""))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IF(B81="","",IFERROR(VLOOKUP(B81,'Catégories'!$A$7:$B$30,2,FALSE),""))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IF(B82="","",IFERROR(VLOOKUP(B82,'Catégories'!$A$7:$B$30,2,FALSE),""))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IF(B83="","",IFERROR(VLOOKUP(B83,'Catégories'!$A$7:$B$30,2,FALSE),""))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IF(B84="","",IFERROR(VLOOKUP(B84,'Catégories'!$A$7:$B$30,2,FALSE),""))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IF(B85="","",IFERROR(VLOOKUP(B85,'Catégories'!$A$7:$B$30,2,FALSE),""))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IF(B86="","",IFERROR(VLOOKUP(B86,'Catégories'!$A$7:$B$30,2,FALSE),""))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IF(B87="","",IFERROR(VLOOKUP(B87,'Catégories'!$A$7:$B$30,2,FALSE),""))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IF(B88="","",IFERROR(VLOOKUP(B88,'Catégories'!$A$7:$B$30,2,FALSE),""))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IF(B89="","",IFERROR(VLOOKUP(B89,'Catégories'!$A$7:$B$30,2,FALSE),""))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IF(B90="","",IFERROR(VLOOKUP(B90,'Catégories'!$A$7:$B$30,2,FALSE),""))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IF(B91="","",IFERROR(VLOOKUP(B91,'Catégories'!$A$7:$B$30,2,FALSE),""))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IF(B92="","",IFERROR(VLOOKUP(B92,'Catégories'!$A$7:$B$30,2,FALSE),""))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IF(B93="","",IFERROR(VLOOKUP(B93,'Catégories'!$A$7:$B$30,2,FALSE),""))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IF(B94="","",IFERROR(VLOOKUP(B94,'Catégories'!$A$7:$B$30,2,FALSE),""))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IF(B95="","",IFERROR(VLOOKUP(B95,'Catégories'!$A$7:$B$30,2,FALSE),""))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IF(B96="","",IFERROR(VLOOKUP(B96,'Catégories'!$A$7:$B$30,2,FALSE),""))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IF(B97="","",IFERROR(VLOOKUP(B97,'Catégories'!$A$7:$B$30,2,FALSE),""))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IF(B98="","",IFERROR(VLOOKUP(B98,'Catégories'!$A$7:$B$30,2,FALSE),""))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IF(B99="","",IFERROR(VLOOKUP(B99,'Catégories'!$A$7:$B$30,2,FALSE),""))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IF(B100="","",IFERROR(VLOOKUP(B100,'Catégories'!$A$7:$B$30,2,FALSE),""))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IF(B101="","",IFERROR(VLOOKUP(B101,'Catégories'!$A$7:$B$30,2,FALSE),""))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IF(B102="","",IFERROR(VLOOKUP(B102,'Catégories'!$A$7:$B$30,2,FALSE),""))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IF(B103="","",IFERROR(VLOOKUP(B103,'Catégories'!$A$7:$B$30,2,FALSE),""))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IF(B104="","",IFERROR(VLOOKUP(B104,'Catégories'!$A$7:$B$30,2,FALSE),""))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IF(B105="","",IFERROR(VLOOKUP(B105,'Catégories'!$A$7:$B$30,2,FALSE),""))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IF(B106="","",IFERROR(VLOOKUP(B106,'Catégories'!$A$7:$B$30,2,FALSE),""))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IF(B107="","",IFERROR(VLOOKUP(B107,'Catégories'!$A$7:$B$30,2,FALSE),""))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IF(B108="","",IFERROR(VLOOKUP(B108,'Catégories'!$A$7:$B$30,2,FALSE),""))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IF(B109="","",IFERROR(VLOOKUP(B109,'Catégories'!$A$7:$B$30,2,FALSE),""))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IF(B110="","",IFERROR(VLOOKUP(B110,'Catégories'!$A$7:$B$30,2,FALSE),""))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IF(B111="","",IFERROR(VLOOKUP(B111,'Catégories'!$A$7:$B$30,2,FALSE),""))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IF(B112="","",IFERROR(VLOOKUP(B112,'Catégories'!$A$7:$B$30,2,FALSE),""))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IF(B113="","",IFERROR(VLOOKUP(B113,'Catégories'!$A$7:$B$30,2,FALSE),""))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IF(B114="","",IFERROR(VLOOKUP(B114,'Catégories'!$A$7:$B$30,2,FALSE),""))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IF(B115="","",IFERROR(VLOOKUP(B115,'Catégories'!$A$7:$B$30,2,FALSE),""))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IF(B116="","",IFERROR(VLOOKUP(B116,'Catégories'!$A$7:$B$30,2,FALSE),""))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IF(B117="","",IFERROR(VLOOKUP(B117,'Catégories'!$A$7:$B$30,2,FALSE),""))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IF(B118="","",IFERROR(VLOOKUP(B118,'Catégories'!$A$7:$B$30,2,FALSE),""))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IF(B119="","",IFERROR(VLOOKUP(B119,'Catégories'!$A$7:$B$30,2,FALSE),""))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IF(B120="","",IFERROR(VLOOKUP(B120,'Catégories'!$A$7:$B$30,2,FALSE),""))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IF(B121="","",IFERROR(VLOOKUP(B121,'Catégories'!$A$7:$B$30,2,FALSE),""))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IF(B122="","",IFERROR(VLOOKUP(B122,'Catégories'!$A$7:$B$30,2,FALSE),""))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IF(B123="","",IFERROR(VLOOKUP(B123,'Catégories'!$A$7:$B$30,2,FALSE),""))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IF(B124="","",IFERROR(VLOOKUP(B124,'Catégories'!$A$7:$B$30,2,FALSE),""))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IF(B125="","",IFERROR(VLOOKUP(B125,'Catégories'!$A$7:$B$30,2,FALSE),""))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IF(B126="","",IFERROR(VLOOKUP(B126,'Catégories'!$A$7:$B$30,2,FALSE),""))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IF(B127="","",IFERROR(VLOOKUP(B127,'Catégories'!$A$7:$B$30,2,FALSE),""))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IF(B128="","",IFERROR(VLOOKUP(B128,'Catégories'!$A$7:$B$30,2,FALSE),""))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IF(B129="","",IFERROR(VLOOKUP(B129,'Catégories'!$A$7:$B$30,2,FALSE),""))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IF(B130="","",IFERROR(VLOOKUP(B130,'Catégories'!$A$7:$B$30,2,FALSE),""))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IF(B131="","",IFERROR(VLOOKUP(B131,'Catégories'!$A$7:$B$30,2,FALSE),""))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IF(B132="","",IFERROR(VLOOKUP(B132,'Catégories'!$A$7:$B$30,2,FALSE),""))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IF(B133="","",IFERROR(VLOOKUP(B133,'Catégories'!$A$7:$B$30,2,FALSE),""))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IF(B134="","",IFERROR(VLOOKUP(B134,'Catégories'!$A$7:$B$30,2,FALSE),""))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IF(B135="","",IFERROR(VLOOKUP(B135,'Catégories'!$A$7:$B$30,2,FALSE),""))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IF(B136="","",IFERROR(VLOOKUP(B136,'Catégories'!$A$7:$B$30,2,FALSE),""))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IF(B137="","",IFERROR(VLOOKUP(B137,'Catégories'!$A$7:$B$30,2,FALSE),""))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IF(B138="","",IFERROR(VLOOKUP(B138,'Catégories'!$A$7:$B$30,2,FALSE),""))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IF(B139="","",IFERROR(VLOOKUP(B139,'Catégories'!$A$7:$B$30,2,FALSE),""))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IF(B140="","",IFERROR(VLOOKUP(B140,'Catégories'!$A$7:$B$30,2,FALSE),""))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IF(B141="","",IFERROR(VLOOKUP(B141,'Catégories'!$A$7:$B$30,2,FALSE),""))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IF(B142="","",IFERROR(VLOOKUP(B142,'Catégories'!$A$7:$B$30,2,FALSE),""))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IF(B143="","",IFERROR(VLOOKUP(B143,'Catégories'!$A$7:$B$30,2,FALSE),""))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IF(B144="","",IFERROR(VLOOKUP(B144,'Catégories'!$A$7:$B$30,2,FALSE),""))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IF(B145="","",IFERROR(VLOOKUP(B145,'Catégories'!$A$7:$B$30,2,FALSE),""))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IF(B146="","",IFERROR(VLOOKUP(B146,'Catégories'!$A$7:$B$30,2,FALSE),""))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IF(B147="","",IFERROR(VLOOKUP(B147,'Catégories'!$A$7:$B$30,2,FALSE),""))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IF(B148="","",IFERROR(VLOOKUP(B148,'Catégories'!$A$7:$B$30,2,FALSE),""))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IF(B149="","",IFERROR(VLOOKUP(B149,'Catégories'!$A$7:$B$30,2,FALSE),""))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IF(B150="","",IFERROR(VLOOKUP(B150,'Catégories'!$A$7:$B$30,2,FALSE),""))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IF(B151="","",IFERROR(VLOOKUP(B151,'Catégories'!$A$7:$B$30,2,FALSE),""))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IF(B152="","",IFERROR(VLOOKUP(B152,'Catégories'!$A$7:$B$30,2,FALSE),""))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IF(B153="","",IFERROR(VLOOKUP(B153,'Catégories'!$A$7:$B$30,2,FALSE),""))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IF(B154="","",IFERROR(VLOOKUP(B154,'Catégories'!$A$7:$B$30,2,FALSE),""))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IF(B155="","",IFERROR(VLOOKUP(B155,'Catégories'!$A$7:$B$30,2,FALSE),""))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IF(B156="","",IFERROR(VLOOKUP(B156,'Catégories'!$A$7:$B$30,2,FALSE),""))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IF(B157="","",IFERROR(VLOOKUP(B157,'Catégories'!$A$7:$B$30,2,FALSE),""))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IF(B158="","",IFERROR(VLOOKUP(B158,'Catégories'!$A$7:$B$30,2,FALSE),""))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IF(B159="","",IFERROR(VLOOKUP(B159,'Catégories'!$A$7:$B$30,2,FALSE),""))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IF(B160="","",IFERROR(VLOOKUP(B160,'Catégories'!$A$7:$B$30,2,FALSE),""))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IF(B161="","",IFERROR(VLOOKUP(B161,'Catégories'!$A$7:$B$30,2,FALSE),""))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IF(B162="","",IFERROR(VLOOKUP(B162,'Catégories'!$A$7:$B$30,2,FALSE),""))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IF(B163="","",IFERROR(VLOOKUP(B163,'Catégories'!$A$7:$B$30,2,FALSE),""))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IF(B164="","",IFERROR(VLOOKUP(B164,'Catégories'!$A$7:$B$30,2,FALSE),""))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IF(B165="","",IFERROR(VLOOKUP(B165,'Catégories'!$A$7:$B$30,2,FALSE),""))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IF(B166="","",IFERROR(VLOOKUP(B166,'Catégories'!$A$7:$B$30,2,FALSE),""))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IF(B167="","",IFERROR(VLOOKUP(B167,'Catégories'!$A$7:$B$30,2,FALSE),""))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IF(B168="","",IFERROR(VLOOKUP(B168,'Catégories'!$A$7:$B$30,2,FALSE),""))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IF(B169="","",IFERROR(VLOOKUP(B169,'Catégories'!$A$7:$B$30,2,FALSE),""))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IF(B170="","",IFERROR(VLOOKUP(B170,'Catégories'!$A$7:$B$30,2,FALSE),""))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IF(B171="","",IFERROR(VLOOKUP(B171,'Catégories'!$A$7:$B$30,2,FALSE),""))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IF(B172="","",IFERROR(VLOOKUP(B172,'Catégories'!$A$7:$B$30,2,FALSE),""))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IF(B173="","",IFERROR(VLOOKUP(B173,'Catégories'!$A$7:$B$30,2,FALSE),""))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IF(B174="","",IFERROR(VLOOKUP(B174,'Catégories'!$A$7:$B$30,2,FALSE),""))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IF(B175="","",IFERROR(VLOOKUP(B175,'Catégories'!$A$7:$B$30,2,FALSE),""))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IF(B176="","",IFERROR(VLOOKUP(B176,'Catégories'!$A$7:$B$30,2,FALSE),""))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IF(B177="","",IFERROR(VLOOKUP(B177,'Catégories'!$A$7:$B$30,2,FALSE),""))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IF(B178="","",IFERROR(VLOOKUP(B178,'Catégories'!$A$7:$B$30,2,FALSE),""))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IF(B179="","",IFERROR(VLOOKUP(B179,'Catégories'!$A$7:$B$30,2,FALSE),""))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IF(B180="","",IFERROR(VLOOKUP(B180,'Catégories'!$A$7:$B$30,2,FALSE),""))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IF(B181="","",IFERROR(VLOOKUP(B181,'Catégories'!$A$7:$B$30,2,FALSE),""))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IF(B182="","",IFERROR(VLOOKUP(B182,'Catégories'!$A$7:$B$30,2,FALSE),""))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IF(B183="","",IFERROR(VLOOKUP(B183,'Catégories'!$A$7:$B$30,2,FALSE),""))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IF(B184="","",IFERROR(VLOOKUP(B184,'Catégories'!$A$7:$B$30,2,FALSE),""))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IF(B185="","",IFERROR(VLOOKUP(B185,'Catégories'!$A$7:$B$30,2,FALSE),""))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IF(B186="","",IFERROR(VLOOKUP(B186,'Catégories'!$A$7:$B$30,2,FALSE),""))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IF(B187="","",IFERROR(VLOOKUP(B187,'Catégories'!$A$7:$B$30,2,FALSE),""))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IF(B188="","",IFERROR(VLOOKUP(B188,'Catégories'!$A$7:$B$30,2,FALSE),""))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IF(B189="","",IFERROR(VLOOKUP(B189,'Catégories'!$A$7:$B$30,2,FALSE),""))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IF(B190="","",IFERROR(VLOOKUP(B190,'Catégories'!$A$7:$B$30,2,FALSE),""))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IF(B191="","",IFERROR(VLOOKUP(B191,'Catégories'!$A$7:$B$30,2,FALSE),""))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IF(B192="","",IFERROR(VLOOKUP(B192,'Catégories'!$A$7:$B$30,2,FALSE),""))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IF(B193="","",IFERROR(VLOOKUP(B193,'Catégories'!$A$7:$B$30,2,FALSE),""))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IF(B194="","",IFERROR(VLOOKUP(B194,'Catégories'!$A$7:$B$30,2,FALSE),""))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IF(B195="","",IFERROR(VLOOKUP(B195,'Catégories'!$A$7:$B$30,2,FALSE),""))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IF(B196="","",IFERROR(VLOOKUP(B196,'Catégories'!$A$7:$B$30,2,FALSE),""))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IF(B197="","",IFERROR(VLOOKUP(B197,'Catégories'!$A$7:$B$30,2,FALSE),""))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IF(B198="","",IFERROR(VLOOKUP(B198,'Catégories'!$A$7:$B$30,2,FALSE),""))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IF(B199="","",IFERROR(VLOOKUP(B199,'Catégories'!$A$7:$B$30,2,FALSE),""))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IF(B200="","",IFERROR(VLOOKUP(B200,'Catégories'!$A$7:$B$30,2,FALSE),""))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IF(B201="","",IFERROR(VLOOKUP(B201,'Catégories'!$A$7:$B$30,2,FALSE),""))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IF(B202="","",IFERROR(VLOOKUP(B202,'Catégories'!$A$7:$B$30,2,FALSE),""))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IF(B203="","",IFERROR(VLOOKUP(B203,'Catégories'!$A$7:$B$30,2,FALSE),""))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IF(B204="","",IFERROR(VLOOKUP(B204,'Catégories'!$A$7:$B$30,2,FALSE),""))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IF(B205="","",IFERROR(VLOOKUP(B205,'Catégories'!$A$7:$B$30,2,FALSE),""))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IF(B206="","",IFERROR(VLOOKUP(B206,'Catégories'!$A$7:$B$30,2,FALSE),""))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IF(B207="","",IFERROR(VLOOKUP(B207,'Catégories'!$A$7:$B$30,2,FALSE),""))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IF(B208="","",IFERROR(VLOOKUP(B208,'Catégories'!$A$7:$B$30,2,FALSE),""))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IF(B209="","",IFERROR(VLOOKUP(B209,'Catégories'!$A$7:$B$30,2,FALSE),""))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IF(B210="","",IFERROR(VLOOKUP(B210,'Catégories'!$A$7:$B$30,2,FALSE),""))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IF(B211="","",IFERROR(VLOOKUP(B211,'Catégories'!$A$7:$B$30,2,FALSE),""))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IF(B212="","",IFERROR(VLOOKUP(B212,'Catégories'!$A$7:$B$30,2,FALSE),""))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IF(B213="","",IFERROR(VLOOKUP(B213,'Catégories'!$A$7:$B$30,2,FALSE),""))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IF(B214="","",IFERROR(VLOOKUP(B214,'Catégories'!$A$7:$B$30,2,FALSE),""))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IF(B215="","",IFERROR(VLOOKUP(B215,'Catégories'!$A$7:$B$30,2,FALSE),""))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IF(B216="","",IFERROR(VLOOKUP(B216,'Catégories'!$A$7:$B$30,2,FALSE),""))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IF(B217="","",IFERROR(VLOOKUP(B217,'Catégories'!$A$7:$B$30,2,FALSE),""))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IF(B218="","",IFERROR(VLOOKUP(B218,'Catégories'!$A$7:$B$30,2,FALSE),""))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IF(B219="","",IFERROR(VLOOKUP(B219,'Catégories'!$A$7:$B$30,2,FALSE),""))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IF(B220="","",IFERROR(VLOOKUP(B220,'Catégories'!$A$7:$B$30,2,FALSE),""))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IF(B221="","",IFERROR(VLOOKUP(B221,'Catégories'!$A$7:$B$30,2,FALSE),""))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IF(B222="","",IFERROR(VLOOKUP(B222,'Catégories'!$A$7:$B$30,2,FALSE),""))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IF(B223="","",IFERROR(VLOOKUP(B223,'Catégories'!$A$7:$B$30,2,FALSE),""))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IF(B224="","",IFERROR(VLOOKUP(B224,'Catégories'!$A$7:$B$30,2,FALSE),""))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IF(B225="","",IFERROR(VLOOKUP(B225,'Catégories'!$A$7:$B$30,2,FALSE),""))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IF(B226="","",IFERROR(VLOOKUP(B226,'Catégories'!$A$7:$B$30,2,FALSE),""))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IF(B227="","",IFERROR(VLOOKUP(B227,'Catégories'!$A$7:$B$30,2,FALSE),""))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IF(B228="","",IFERROR(VLOOKUP(B228,'Catégories'!$A$7:$B$30,2,FALSE),""))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IF(B229="","",IFERROR(VLOOKUP(B229,'Catégories'!$A$7:$B$30,2,FALSE),""))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IF(B230="","",IFERROR(VLOOKUP(B230,'Catégories'!$A$7:$B$30,2,FALSE),""))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IF(B231="","",IFERROR(VLOOKUP(B231,'Catégories'!$A$7:$B$30,2,FALSE),""))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IF(B232="","",IFERROR(VLOOKUP(B232,'Catégories'!$A$7:$B$30,2,FALSE),""))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IF(B233="","",IFERROR(VLOOKUP(B233,'Catégories'!$A$7:$B$30,2,FALSE),""))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IF(B234="","",IFERROR(VLOOKUP(B234,'Catégories'!$A$7:$B$30,2,FALSE),""))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IF(B235="","",IFERROR(VLOOKUP(B235,'Catégories'!$A$7:$B$30,2,FALSE),""))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IF(B236="","",IFERROR(VLOOKUP(B236,'Catégories'!$A$7:$B$30,2,FALSE),""))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IF(B237="","",IFERROR(VLOOKUP(B237,'Catégories'!$A$7:$B$30,2,FALSE),""))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IF(B238="","",IFERROR(VLOOKUP(B238,'Catégories'!$A$7:$B$30,2,FALSE),""))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IF(B239="","",IFERROR(VLOOKUP(B239,'Catégories'!$A$7:$B$30,2,FALSE),""))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IF(B240="","",IFERROR(VLOOKUP(B240,'Catégories'!$A$7:$B$30,2,FALSE),""))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IF(B241="","",IFERROR(VLOOKUP(B241,'Catégories'!$A$7:$B$30,2,FALSE),""))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IF(B242="","",IFERROR(VLOOKUP(B242,'Catégories'!$A$7:$B$30,2,FALSE),""))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IF(B243="","",IFERROR(VLOOKUP(B243,'Catégories'!$A$7:$B$30,2,FALSE),""))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IF(B244="","",IFERROR(VLOOKUP(B244,'Catégories'!$A$7:$B$30,2,FALSE),""))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IF(B245="","",IFERROR(VLOOKUP(B245,'Catégories'!$A$7:$B$30,2,FALSE),""))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IF(B246="","",IFERROR(VLOOKUP(B246,'Catégories'!$A$7:$B$30,2,FALSE),""))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IF(B247="","",IFERROR(VLOOKUP(B247,'Catégories'!$A$7:$B$30,2,FALSE),""))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IF(B248="","",IFERROR(VLOOKUP(B248,'Catégories'!$A$7:$B$30,2,FALSE),""))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IF(B249="","",IFERROR(VLOOKUP(B249,'Catégories'!$A$7:$B$30,2,FALSE),""))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IF(B250="","",IFERROR(VLOOKUP(B250,'Catégories'!$A$7:$B$30,2,FALSE),""))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IF(B251="","",IFERROR(VLOOKUP(B251,'Catégories'!$A$7:$B$30,2,FALSE),""))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IF(B252="","",IFERROR(VLOOKUP(B252,'Catégories'!$A$7:$B$30,2,FALSE),""))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IF(B253="","",IFERROR(VLOOKUP(B253,'Catégories'!$A$7:$B$30,2,FALSE),""))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IF(B254="","",IFERROR(VLOOKUP(B254,'Catégories'!$A$7:$B$30,2,FALSE),""))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IF(B255="","",IFERROR(VLOOKUP(B255,'Catégories'!$A$7:$B$30,2,FALSE),""))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IF(B256="","",IFERROR(VLOOKUP(B256,'Catégories'!$A$7:$B$30,2,FALSE),""))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IF(B257="","",IFERROR(VLOOKUP(B257,'Catégories'!$A$7:$B$30,2,FALSE),""))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IF(B258="","",IFERROR(VLOOKUP(B258,'Catégories'!$A$7:$B$30,2,FALSE),""))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IF(B259="","",IFERROR(VLOOKUP(B259,'Catégories'!$A$7:$B$30,2,FALSE),""))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IF(B260="","",IFERROR(VLOOKUP(B260,'Catégories'!$A$7:$B$30,2,FALSE),""))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IF(B261="","",IFERROR(VLOOKUP(B261,'Catégories'!$A$7:$B$30,2,FALSE),""))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IF(B262="","",IFERROR(VLOOKUP(B262,'Catégories'!$A$7:$B$30,2,FALSE),""))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IF(B263="","",IFERROR(VLOOKUP(B263,'Catégories'!$A$7:$B$30,2,FALSE),""))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IF(B264="","",IFERROR(VLOOKUP(B264,'Catégories'!$A$7:$B$30,2,FALSE),""))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IF(B265="","",IFERROR(VLOOKUP(B265,'Catégories'!$A$7:$B$30,2,FALSE),""))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IF(B266="","",IFERROR(VLOOKUP(B266,'Catégories'!$A$7:$B$30,2,FALSE),""))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IF(B267="","",IFERROR(VLOOKUP(B267,'Catégories'!$A$7:$B$30,2,FALSE),""))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IF(B268="","",IFERROR(VLOOKUP(B268,'Catégories'!$A$7:$B$30,2,FALSE),""))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IF(B269="","",IFERROR(VLOOKUP(B269,'Catégories'!$A$7:$B$30,2,FALSE),""))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IF(B270="","",IFERROR(VLOOKUP(B270,'Catégories'!$A$7:$B$30,2,FALSE),""))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IF(B271="","",IFERROR(VLOOKUP(B271,'Catégories'!$A$7:$B$30,2,FALSE),""))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IF(B272="","",IFERROR(VLOOKUP(B272,'Catégories'!$A$7:$B$30,2,FALSE),""))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IF(B273="","",IFERROR(VLOOKUP(B273,'Catégories'!$A$7:$B$30,2,FALSE),""))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IF(B274="","",IFERROR(VLOOKUP(B274,'Catégories'!$A$7:$B$30,2,FALSE),""))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IF(B275="","",IFERROR(VLOOKUP(B275,'Catégories'!$A$7:$B$30,2,FALSE),""))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IF(B276="","",IFERROR(VLOOKUP(B276,'Catégories'!$A$7:$B$30,2,FALSE),""))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IF(B277="","",IFERROR(VLOOKUP(B277,'Catégories'!$A$7:$B$30,2,FALSE),""))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IF(B278="","",IFERROR(VLOOKUP(B278,'Catégories'!$A$7:$B$30,2,FALSE),""))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IF(B279="","",IFERROR(VLOOKUP(B279,'Catégories'!$A$7:$B$30,2,FALSE),""))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IF(B280="","",IFERROR(VLOOKUP(B280,'Catégories'!$A$7:$B$30,2,FALSE),""))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IF(B281="","",IFERROR(VLOOKUP(B281,'Catégories'!$A$7:$B$30,2,FALSE),""))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IF(B282="","",IFERROR(VLOOKUP(B282,'Catégories'!$A$7:$B$30,2,FALSE),""))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IF(B283="","",IFERROR(VLOOKUP(B283,'Catégories'!$A$7:$B$30,2,FALSE),""))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IF(B284="","",IFERROR(VLOOKUP(B284,'Catégories'!$A$7:$B$30,2,FALSE),""))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IF(B285="","",IFERROR(VLOOKUP(B285,'Catégories'!$A$7:$B$30,2,FALSE),""))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IF(B286="","",IFERROR(VLOOKUP(B286,'Catégories'!$A$7:$B$30,2,FALSE),""))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IF(B287="","",IFERROR(VLOOKUP(B287,'Catégories'!$A$7:$B$30,2,FALSE),""))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IF(B288="","",IFERROR(VLOOKUP(B288,'Catégories'!$A$7:$B$30,2,FALSE),""))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IF(B289="","",IFERROR(VLOOKUP(B289,'Catégories'!$A$7:$B$30,2,FALSE),""))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IF(B290="","",IFERROR(VLOOKUP(B290,'Catégories'!$A$7:$B$30,2,FALSE),""))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IF(B291="","",IFERROR(VLOOKUP(B291,'Catégories'!$A$7:$B$30,2,FALSE),""))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IF(B292="","",IFERROR(VLOOKUP(B292,'Catégories'!$A$7:$B$30,2,FALSE),""))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IF(B293="","",IFERROR(VLOOKUP(B293,'Catégories'!$A$7:$B$30,2,FALSE),""))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IF(B294="","",IFERROR(VLOOKUP(B294,'Catégories'!$A$7:$B$30,2,FALSE),""))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IF(B295="","",IFERROR(VLOOKUP(B295,'Catégories'!$A$7:$B$30,2,FALSE),""))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IF(B296="","",IFERROR(VLOOKUP(B296,'Catégories'!$A$7:$B$30,2,FALSE),""))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IF(B297="","",IFERROR(VLOOKUP(B297,'Catégories'!$A$7:$B$30,2,FALSE),""))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IF(B298="","",IFERROR(VLOOKUP(B298,'Catégories'!$A$7:$B$30,2,FALSE),""))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IF(B299="","",IFERROR(VLOOKUP(B299,'Catégories'!$A$7:$B$30,2,FALSE),""))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IF(B300="","",IFERROR(VLOOKUP(B300,'Catégories'!$A$7:$B$30,2,FALSE),""))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IF(B301="","",IFERROR(VLOOKUP(B301,'Catégories'!$A$7:$B$30,2,FALSE),""))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IF(B302="","",IFERROR(VLOOKUP(B302,'Catégories'!$A$7:$B$30,2,FALSE),""))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IF(B303="","",IFERROR(VLOOKUP(B303,'Catégories'!$A$7:$B$30,2,FALSE),""))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IF(B304="","",IFERROR(VLOOKUP(B304,'Catégories'!$A$7:$B$30,2,FALSE),""))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IF(B305="","",IFERROR(VLOOKUP(B305,'Catégories'!$A$7:$B$30,2,FALSE),""))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IF(B306="","",IFERROR(VLOOKUP(B306,'Catégories'!$A$7:$B$30,2,FALSE),""))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IF(B307="","",IFERROR(VLOOKUP(B307,'Catégories'!$A$7:$B$30,2,FALSE),""))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IF(B308="","",IFERROR(VLOOKUP(B308,'Catégories'!$A$7:$B$30,2,FALSE),""))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IF(B309="","",IFERROR(VLOOKUP(B309,'Catégories'!$A$7:$B$30,2,FALSE),""))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IF(B310="","",IFERROR(VLOOKUP(B310,'Catégories'!$A$7:$B$30,2,FALSE),""))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IF(B311="","",IFERROR(VLOOKUP(B311,'Catégories'!$A$7:$B$30,2,FALSE),""))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IF(B312="","",IFERROR(VLOOKUP(B312,'Catégories'!$A$7:$B$30,2,FALSE),""))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IF(B313="","",IFERROR(VLOOKUP(B313,'Catégories'!$A$7:$B$30,2,FALSE),""))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IF(B314="","",IFERROR(VLOOKUP(B314,'Catégories'!$A$7:$B$30,2,FALSE),""))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IF(B315="","",IFERROR(VLOOKUP(B315,'Catégories'!$A$7:$B$30,2,FALSE),""))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IF(B316="","",IFERROR(VLOOKUP(B316,'Catégories'!$A$7:$B$30,2,FALSE),""))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IF(B317="","",IFERROR(VLOOKUP(B317,'Catégories'!$A$7:$B$30,2,FALSE),""))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IF(B318="","",IFERROR(VLOOKUP(B318,'Catégories'!$A$7:$B$30,2,FALSE),""))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IF(B319="","",IFERROR(VLOOKUP(B319,'Catégories'!$A$7:$B$30,2,FALSE),""))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IF(B320="","",IFERROR(VLOOKUP(B320,'Catégories'!$A$7:$B$30,2,FALSE),""))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IF(B321="","",IFERROR(VLOOKUP(B321,'Catégories'!$A$7:$B$30,2,FALSE),""))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IF(B322="","",IFERROR(VLOOKUP(B322,'Catégories'!$A$7:$B$30,2,FALSE),""))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IF(B323="","",IFERROR(VLOOKUP(B323,'Catégories'!$A$7:$B$30,2,FALSE),""))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IF(B324="","",IFERROR(VLOOKUP(B324,'Catégories'!$A$7:$B$30,2,FALSE),""))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IF(B325="","",IFERROR(VLOOKUP(B325,'Catégories'!$A$7:$B$30,2,FALSE),""))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IF(B326="","",IFERROR(VLOOKUP(B326,'Catégories'!$A$7:$B$30,2,FALSE),""))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IF(B327="","",IFERROR(VLOOKUP(B327,'Catégories'!$A$7:$B$30,2,FALSE),""))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IF(B328="","",IFERROR(VLOOKUP(B328,'Catégories'!$A$7:$B$30,2,FALSE),""))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IF(B329="","",IFERROR(VLOOKUP(B329,'Catégories'!$A$7:$B$30,2,FALSE),""))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IF(B330="","",IFERROR(VLOOKUP(B330,'Catégories'!$A$7:$B$30,2,FALSE),""))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IF(B331="","",IFERROR(VLOOKUP(B331,'Catégories'!$A$7:$B$30,2,FALSE),""))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IF(B332="","",IFERROR(VLOOKUP(B332,'Catégories'!$A$7:$B$30,2,FALSE),""))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IF(B333="","",IFERROR(VLOOKUP(B333,'Catégories'!$A$7:$B$30,2,FALSE),""))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IF(B334="","",IFERROR(VLOOKUP(B334,'Catégories'!$A$7:$B$30,2,FALSE),""))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IF(B335="","",IFERROR(VLOOKUP(B335,'Catégories'!$A$7:$B$30,2,FALSE),""))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IF(B336="","",IFERROR(VLOOKUP(B336,'Catégories'!$A$7:$B$30,2,FALSE),""))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IF(B337="","",IFERROR(VLOOKUP(B337,'Catégories'!$A$7:$B$30,2,FALSE),""))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IF(B338="","",IFERROR(VLOOKUP(B338,'Catégories'!$A$7:$B$30,2,FALSE),""))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IF(B339="","",IFERROR(VLOOKUP(B339,'Catégories'!$A$7:$B$30,2,FALSE),""))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IF(B340="","",IFERROR(VLOOKUP(B340,'Catégories'!$A$7:$B$30,2,FALSE),""))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IF(B341="","",IFERROR(VLOOKUP(B341,'Catégories'!$A$7:$B$30,2,FALSE),""))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IF(B342="","",IFERROR(VLOOKUP(B342,'Catégories'!$A$7:$B$30,2,FALSE),""))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IF(B343="","",IFERROR(VLOOKUP(B343,'Catégories'!$A$7:$B$30,2,FALSE),""))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IF(B344="","",IFERROR(VLOOKUP(B344,'Catégories'!$A$7:$B$30,2,FALSE),""))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IF(B345="","",IFERROR(VLOOKUP(B345,'Catégories'!$A$7:$B$30,2,FALSE),""))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IF(B346="","",IFERROR(VLOOKUP(B346,'Catégories'!$A$7:$B$30,2,FALSE),""))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IF(B347="","",IFERROR(VLOOKUP(B347,'Catégories'!$A$7:$B$30,2,FALSE),""))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IF(B348="","",IFERROR(VLOOKUP(B348,'Catégories'!$A$7:$B$30,2,FALSE),""))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IF(B349="","",IFERROR(VLOOKUP(B349,'Catégories'!$A$7:$B$30,2,FALSE),""))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IF(B350="","",IFERROR(VLOOKUP(B350,'Catégories'!$A$7:$B$30,2,FALSE),""))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IF(B351="","",IFERROR(VLOOKUP(B351,'Catégories'!$A$7:$B$30,2,FALSE),""))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IF(B352="","",IFERROR(VLOOKUP(B352,'Catégories'!$A$7:$B$30,2,FALSE),""))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IF(B353="","",IFERROR(VLOOKUP(B353,'Catégories'!$A$7:$B$30,2,FALSE),""))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IF(B354="","",IFERROR(VLOOKUP(B354,'Catégories'!$A$7:$B$30,2,FALSE),""))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IF(B355="","",IFERROR(VLOOKUP(B355,'Catégories'!$A$7:$B$30,2,FALSE),""))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IF(B356="","",IFERROR(VLOOKUP(B356,'Catégories'!$A$7:$B$30,2,FALSE),""))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IF(B357="","",IFERROR(VLOOKUP(B357,'Catégories'!$A$7:$B$30,2,FALSE),""))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IF(B358="","",IFERROR(VLOOKUP(B358,'Catégories'!$A$7:$B$30,2,FALSE),""))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IF(B359="","",IFERROR(VLOOKUP(B359,'Catégories'!$A$7:$B$30,2,FALSE),""))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IF(B360="","",IFERROR(VLOOKUP(B360,'Catégories'!$A$7:$B$30,2,FALSE),""))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IF(B361="","",IFERROR(VLOOKUP(B361,'Catégories'!$A$7:$B$30,2,FALSE),""))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IF(B362="","",IFERROR(VLOOKUP(B362,'Catégories'!$A$7:$B$30,2,FALSE),""))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IF(B363="","",IFERROR(VLOOKUP(B363,'Catégories'!$A$7:$B$30,2,FALSE),""))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IF(B364="","",IFERROR(VLOOKUP(B364,'Catégories'!$A$7:$B$30,2,FALSE),""))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IF(B365="","",IFERROR(VLOOKUP(B365,'Catégories'!$A$7:$B$30,2,FALSE),""))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IF(B366="","",IFERROR(VLOOKUP(B366,'Catégories'!$A$7:$B$30,2,FALSE),""))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IF(B367="","",IFERROR(VLOOKUP(B367,'Catégories'!$A$7:$B$30,2,FALSE),""))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IF(B368="","",IFERROR(VLOOKUP(B368,'Catégories'!$A$7:$B$30,2,FALSE),""))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IF(B369="","",IFERROR(VLOOKUP(B369,'Catégories'!$A$7:$B$30,2,FALSE),""))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IF(B370="","",IFERROR(VLOOKUP(B370,'Catégories'!$A$7:$B$30,2,FALSE),""))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IF(B371="","",IFERROR(VLOOKUP(B371,'Catégories'!$A$7:$B$30,2,FALSE),""))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IF(B372="","",IFERROR(VLOOKUP(B372,'Catégories'!$A$7:$B$30,2,FALSE),""))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IF(B373="","",IFERROR(VLOOKUP(B373,'Catégories'!$A$7:$B$30,2,FALSE),""))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IF(B374="","",IFERROR(VLOOKUP(B374,'Catégories'!$A$7:$B$30,2,FALSE),""))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IF(B375="","",IFERROR(VLOOKUP(B375,'Catégories'!$A$7:$B$30,2,FALSE),""))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IF(B376="","",IFERROR(VLOOKUP(B376,'Catégories'!$A$7:$B$30,2,FALSE),""))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IF(B377="","",IFERROR(VLOOKUP(B377,'Catégories'!$A$7:$B$30,2,FALSE),""))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IF(B378="","",IFERROR(VLOOKUP(B378,'Catégories'!$A$7:$B$30,2,FALSE),""))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IF(B379="","",IFERROR(VLOOKUP(B379,'Catégories'!$A$7:$B$30,2,FALSE),""))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IF(B380="","",IFERROR(VLOOKUP(B380,'Catégories'!$A$7:$B$30,2,FALSE),""))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IF(B381="","",IFERROR(VLOOKUP(B381,'Catégories'!$A$7:$B$30,2,FALSE),""))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IF(B382="","",IFERROR(VLOOKUP(B382,'Catégories'!$A$7:$B$30,2,FALSE),""))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IF(B383="","",IFERROR(VLOOKUP(B383,'Catégories'!$A$7:$B$30,2,FALSE),""))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IF(B384="","",IFERROR(VLOOKUP(B384,'Catégories'!$A$7:$B$30,2,FALSE),""))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IF(B385="","",IFERROR(VLOOKUP(B385,'Catégories'!$A$7:$B$30,2,FALSE),""))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IF(B386="","",IFERROR(VLOOKUP(B386,'Catégories'!$A$7:$B$30,2,FALSE),""))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IF(B387="","",IFERROR(VLOOKUP(B387,'Catégories'!$A$7:$B$30,2,FALSE),""))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IF(B388="","",IFERROR(VLOOKUP(B388,'Catégories'!$A$7:$B$30,2,FALSE),""))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IF(B389="","",IFERROR(VLOOKUP(B389,'Catégories'!$A$7:$B$30,2,FALSE),""))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IF(B390="","",IFERROR(VLOOKUP(B390,'Catégories'!$A$7:$B$30,2,FALSE),""))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IF(B391="","",IFERROR(VLOOKUP(B391,'Catégories'!$A$7:$B$30,2,FALSE),""))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IF(B392="","",IFERROR(VLOOKUP(B392,'Catégories'!$A$7:$B$30,2,FALSE),""))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IF(B393="","",IFERROR(VLOOKUP(B393,'Catégories'!$A$7:$B$30,2,FALSE),""))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IF(B394="","",IFERROR(VLOOKUP(B394,'Catégories'!$A$7:$B$30,2,FALSE),""))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IF(B395="","",IFERROR(VLOOKUP(B395,'Catégories'!$A$7:$B$30,2,FALSE),""))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IF(B396="","",IFERROR(VLOOKUP(B396,'Catégories'!$A$7:$B$30,2,FALSE),""))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IF(B397="","",IFERROR(VLOOKUP(B397,'Catégories'!$A$7:$B$30,2,FALSE),""))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IF(B398="","",IFERROR(VLOOKUP(B398,'Catégories'!$A$7:$B$30,2,FALSE),""))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IF(B399="","",IFERROR(VLOOKUP(B399,'Catégories'!$A$7:$B$30,2,FALSE),""))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IF(B400="","",IFERROR(VLOOKUP(B400,'Catégories'!$A$7:$B$30,2,FALSE),""))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IF(B401="","",IFERROR(VLOOKUP(B401,'Catégories'!$A$7:$B$30,2,FALSE),""))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IF(B402="","",IFERROR(VLOOKUP(B402,'Catégories'!$A$7:$B$30,2,FALSE),""))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IF(B403="","",IFERROR(VLOOKUP(B403,'Catégories'!$A$7:$B$30,2,FALSE),""))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IF(B404="","",IFERROR(VLOOKUP(B404,'Catégories'!$A$7:$B$30,2,FALSE),""))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IF(B405="","",IFERROR(VLOOKUP(B405,'Catégories'!$A$7:$B$30,2,FALSE),""))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IF(B406="","",IFERROR(VLOOKUP(B406,'Catégories'!$A$7:$B$30,2,FALSE),""))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IF(B407="","",IFERROR(VLOOKUP(B407,'Catégories'!$A$7:$B$30,2,FALSE),""))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IF(B408="","",IFERROR(VLOOKUP(B408,'Catégories'!$A$7:$B$30,2,FALSE),""))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IF(B409="","",IFERROR(VLOOKUP(B409,'Catégories'!$A$7:$B$30,2,FALSE),""))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IF(B410="","",IFERROR(VLOOKUP(B410,'Catégories'!$A$7:$B$30,2,FALSE),""))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IF(B411="","",IFERROR(VLOOKUP(B411,'Catégories'!$A$7:$B$30,2,FALSE),""))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IF(B412="","",IFERROR(VLOOKUP(B412,'Catégories'!$A$7:$B$30,2,FALSE),""))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IF(B413="","",IFERROR(VLOOKUP(B413,'Catégories'!$A$7:$B$30,2,FALSE),""))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IF(B414="","",IFERROR(VLOOKUP(B414,'Catégories'!$A$7:$B$30,2,FALSE),""))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IF(B415="","",IFERROR(VLOOKUP(B415,'Catégories'!$A$7:$B$30,2,FALSE),""))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IF(B416="","",IFERROR(VLOOKUP(B416,'Catégories'!$A$7:$B$30,2,FALSE),""))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IF(B417="","",IFERROR(VLOOKUP(B417,'Catégories'!$A$7:$B$30,2,FALSE),""))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IF(B418="","",IFERROR(VLOOKUP(B418,'Catégories'!$A$7:$B$30,2,FALSE),""))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IF(B419="","",IFERROR(VLOOKUP(B419,'Catégories'!$A$7:$B$30,2,FALSE),""))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IF(B420="","",IFERROR(VLOOKUP(B420,'Catégories'!$A$7:$B$30,2,FALSE),""))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IF(B421="","",IFERROR(VLOOKUP(B421,'Catégories'!$A$7:$B$30,2,FALSE),""))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IF(B422="","",IFERROR(VLOOKUP(B422,'Catégories'!$A$7:$B$30,2,FALSE),""))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IF(B423="","",IFERROR(VLOOKUP(B423,'Catégories'!$A$7:$B$30,2,FALSE),""))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IF(B424="","",IFERROR(VLOOKUP(B424,'Catégories'!$A$7:$B$30,2,FALSE),""))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IF(B425="","",IFERROR(VLOOKUP(B425,'Catégories'!$A$7:$B$30,2,FALSE),""))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IF(B426="","",IFERROR(VLOOKUP(B426,'Catégories'!$A$7:$B$30,2,FALSE),""))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IF(B427="","",IFERROR(VLOOKUP(B427,'Catégories'!$A$7:$B$30,2,FALSE),""))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IF(B428="","",IFERROR(VLOOKUP(B428,'Catégories'!$A$7:$B$30,2,FALSE),""))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IF(B429="","",IFERROR(VLOOKUP(B429,'Catégories'!$A$7:$B$30,2,FALSE),""))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IF(B430="","",IFERROR(VLOOKUP(B430,'Catégories'!$A$7:$B$30,2,FALSE),""))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IF(B431="","",IFERROR(VLOOKUP(B431,'Catégories'!$A$7:$B$30,2,FALSE),""))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IF(B432="","",IFERROR(VLOOKUP(B432,'Catégories'!$A$7:$B$30,2,FALSE),""))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IF(B433="","",IFERROR(VLOOKUP(B433,'Catégories'!$A$7:$B$30,2,FALSE),""))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IF(B434="","",IFERROR(VLOOKUP(B434,'Catégories'!$A$7:$B$30,2,FALSE),""))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IF(B435="","",IFERROR(VLOOKUP(B435,'Catégories'!$A$7:$B$30,2,FALSE),""))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IF(B436="","",IFERROR(VLOOKUP(B436,'Catégories'!$A$7:$B$30,2,FALSE),""))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IF(B437="","",IFERROR(VLOOKUP(B437,'Catégories'!$A$7:$B$30,2,FALSE),""))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IF(B438="","",IFERROR(VLOOKUP(B438,'Catégories'!$A$7:$B$30,2,FALSE),""))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IF(B439="","",IFERROR(VLOOKUP(B439,'Catégories'!$A$7:$B$30,2,FALSE),""))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IF(B440="","",IFERROR(VLOOKUP(B440,'Catégories'!$A$7:$B$30,2,FALSE),""))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IF(B441="","",IFERROR(VLOOKUP(B441,'Catégories'!$A$7:$B$30,2,FALSE),""))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IF(B442="","",IFERROR(VLOOKUP(B442,'Catégories'!$A$7:$B$30,2,FALSE),""))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IF(B443="","",IFERROR(VLOOKUP(B443,'Catégories'!$A$7:$B$30,2,FALSE),""))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IF(B444="","",IFERROR(VLOOKUP(B444,'Catégories'!$A$7:$B$30,2,FALSE),""))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IF(B445="","",IFERROR(VLOOKUP(B445,'Catégories'!$A$7:$B$30,2,FALSE),""))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IF(B446="","",IFERROR(VLOOKUP(B446,'Catégories'!$A$7:$B$30,2,FALSE),""))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IF(B447="","",IFERROR(VLOOKUP(B447,'Catégories'!$A$7:$B$30,2,FALSE),""))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IF(B448="","",IFERROR(VLOOKUP(B448,'Catégories'!$A$7:$B$30,2,FALSE),""))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IF(B449="","",IFERROR(VLOOKUP(B449,'Catégories'!$A$7:$B$30,2,FALSE),""))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IF(B450="","",IFERROR(VLOOKUP(B450,'Catégories'!$A$7:$B$30,2,FALSE),""))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IF(B451="","",IFERROR(VLOOKUP(B451,'Catégories'!$A$7:$B$30,2,FALSE),""))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IF(B452="","",IFERROR(VLOOKUP(B452,'Catégories'!$A$7:$B$30,2,FALSE),""))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IF(B453="","",IFERROR(VLOOKUP(B453,'Catégories'!$A$7:$B$30,2,FALSE),""))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IF(B454="","",IFERROR(VLOOKUP(B454,'Catégories'!$A$7:$B$30,2,FALSE),""))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IF(B455="","",IFERROR(VLOOKUP(B455,'Catégories'!$A$7:$B$30,2,FALSE),""))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IF(B456="","",IFERROR(VLOOKUP(B456,'Catégories'!$A$7:$B$30,2,FALSE),""))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IF(B457="","",IFERROR(VLOOKUP(B457,'Catégories'!$A$7:$B$30,2,FALSE),""))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IF(B458="","",IFERROR(VLOOKUP(B458,'Catégories'!$A$7:$B$30,2,FALSE),""))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IF(B459="","",IFERROR(VLOOKUP(B459,'Catégories'!$A$7:$B$30,2,FALSE),""))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IF(B460="","",IFERROR(VLOOKUP(B460,'Catégories'!$A$7:$B$30,2,FALSE),""))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IF(B461="","",IFERROR(VLOOKUP(B461,'Catégories'!$A$7:$B$30,2,FALSE),""))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IF(B462="","",IFERROR(VLOOKUP(B462,'Catégories'!$A$7:$B$30,2,FALSE),""))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IF(B463="","",IFERROR(VLOOKUP(B463,'Catégories'!$A$7:$B$30,2,FALSE),""))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IF(B464="","",IFERROR(VLOOKUP(B464,'Catégories'!$A$7:$B$30,2,FALSE),""))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IF(B465="","",IFERROR(VLOOKUP(B465,'Catégories'!$A$7:$B$30,2,FALSE),""))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IF(B466="","",IFERROR(VLOOKUP(B466,'Catégories'!$A$7:$B$30,2,FALSE),""))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IF(B467="","",IFERROR(VLOOKUP(B467,'Catégories'!$A$7:$B$30,2,FALSE),""))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IF(B468="","",IFERROR(VLOOKUP(B468,'Catégories'!$A$7:$B$30,2,FALSE),""))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IF(B469="","",IFERROR(VLOOKUP(B469,'Catégories'!$A$7:$B$30,2,FALSE),""))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IF(B470="","",IFERROR(VLOOKUP(B470,'Catégories'!$A$7:$B$30,2,FALSE),""))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IF(B471="","",IFERROR(VLOOKUP(B471,'Catégories'!$A$7:$B$30,2,FALSE),""))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IF(B472="","",IFERROR(VLOOKUP(B472,'Catégories'!$A$7:$B$30,2,FALSE),""))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IF(B473="","",IFERROR(VLOOKUP(B473,'Catégories'!$A$7:$B$30,2,FALSE),""))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IF(B474="","",IFERROR(VLOOKUP(B474,'Catégories'!$A$7:$B$30,2,FALSE),""))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IF(B475="","",IFERROR(VLOOKUP(B475,'Catégories'!$A$7:$B$30,2,FALSE),""))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IF(B476="","",IFERROR(VLOOKUP(B476,'Catégories'!$A$7:$B$30,2,FALSE),""))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IF(B477="","",IFERROR(VLOOKUP(B477,'Catégories'!$A$7:$B$30,2,FALSE),""))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IF(B478="","",IFERROR(VLOOKUP(B478,'Catégories'!$A$7:$B$30,2,FALSE),""))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IF(B479="","",IFERROR(VLOOKUP(B479,'Catégories'!$A$7:$B$30,2,FALSE),""))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IF(B480="","",IFERROR(VLOOKUP(B480,'Catégories'!$A$7:$B$30,2,FALSE),""))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IF(B481="","",IFERROR(VLOOKUP(B481,'Catégories'!$A$7:$B$30,2,FALSE),""))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IF(B482="","",IFERROR(VLOOKUP(B482,'Catégories'!$A$7:$B$30,2,FALSE),""))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IF(B483="","",IFERROR(VLOOKUP(B483,'Catégories'!$A$7:$B$30,2,FALSE),""))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IF(B484="","",IFERROR(VLOOKUP(B484,'Catégories'!$A$7:$B$30,2,FALSE),""))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IF(B485="","",IFERROR(VLOOKUP(B485,'Catégories'!$A$7:$B$30,2,FALSE),""))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IF(B486="","",IFERROR(VLOOKUP(B486,'Catégories'!$A$7:$B$30,2,FALSE),""))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IF(B487="","",IFERROR(VLOOKUP(B487,'Catégories'!$A$7:$B$30,2,FALSE),""))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IF(B488="","",IFERROR(VLOOKUP(B488,'Catégories'!$A$7:$B$30,2,FALSE),""))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IF(B489="","",IFERROR(VLOOKUP(B489,'Catégories'!$A$7:$B$30,2,FALSE),""))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IF(B490="","",IFERROR(VLOOKUP(B490,'Catégories'!$A$7:$B$30,2,FALSE),""))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IF(B491="","",IFERROR(VLOOKUP(B491,'Catégories'!$A$7:$B$30,2,FALSE),""))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IF(B492="","",IFERROR(VLOOKUP(B492,'Catégories'!$A$7:$B$30,2,FALSE),""))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IF(B493="","",IFERROR(VLOOKUP(B493,'Catégories'!$A$7:$B$30,2,FALSE),""))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IF(B494="","",IFERROR(VLOOKUP(B494,'Catégories'!$A$7:$B$30,2,FALSE),""))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IF(B495="","",IFERROR(VLOOKUP(B495,'Catégories'!$A$7:$B$30,2,FALSE),""))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IF(B496="","",IFERROR(VLOOKUP(B496,'Catégories'!$A$7:$B$30,2,FALSE),""))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IF(B497="","",IFERROR(VLOOKUP(B497,'Catégories'!$A$7:$B$30,2,FALSE),""))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IF(B498="","",IFERROR(VLOOKUP(B498,'Catégories'!$A$7:$B$30,2,FALSE),""))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IF(B499="","",IFERROR(VLOOKUP(B499,'Catégories'!$A$7:$B$30,2,FALSE),""))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IF(B500="","",IFERROR(VLOOKUP(B500,'Catégories'!$A$7:$B$30,2,FALSE),""))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IF(B501="","",IFERROR(VLOOKUP(B501,'Catégories'!$A$7:$B$30,2,FALSE),""))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IF(B502="","",IFERROR(VLOOKUP(B502,'Catégories'!$A$7:$B$30,2,FALSE),""))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IF(B503="","",IFERROR(VLOOKUP(B503,'Catégories'!$A$7:$B$30,2,FALSE),""))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IF(B504="","",IFERROR(VLOOKUP(B504,'Catégories'!$A$7:$B$30,2,FALSE),""))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IF(B505="","",IFERROR(VLOOKUP(B505,'Catégories'!$A$7:$B$30,2,FALSE),""))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IF(B506="","",IFERROR(VLOOKUP(B506,'Catégories'!$A$7:$B$30,2,FALSE),""))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IF(B507="","",IFERROR(VLOOKUP(B507,'Catégories'!$A$7:$B$30,2,FALSE),""))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IF(B508="","",IFERROR(VLOOKUP(B508,'Catégories'!$A$7:$B$30,2,FALSE),""))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IF(B509="","",IFERROR(VLOOKUP(B509,'Catégories'!$A$7:$B$30,2,FALSE),""))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IF(B510="","",IFERROR(VLOOKUP(B510,'Catégories'!$A$7:$B$30,2,FALSE),""))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IF(B511="","",IFERROR(VLOOKUP(B511,'Catégories'!$A$7:$B$30,2,FALSE),""))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IF(B512="","",IFERROR(VLOOKUP(B512,'Catégories'!$A$7:$B$30,2,FALSE),""))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IF(B513="","",IFERROR(VLOOKUP(B513,'Catégories'!$A$7:$B$30,2,FALSE),""))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IF(B514="","",IFERROR(VLOOKUP(B514,'Catégories'!$A$7:$B$30,2,FALSE),""))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IF(B515="","",IFERROR(VLOOKUP(B515,'Catégories'!$A$7:$B$30,2,FALSE),""))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IF(B516="","",IFERROR(VLOOKUP(B516,'Catégories'!$A$7:$B$30,2,FALSE),""))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IF(B517="","",IFERROR(VLOOKUP(B517,'Catégories'!$A$7:$B$30,2,FALSE),""))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IF(B518="","",IFERROR(VLOOKUP(B518,'Catégories'!$A$7:$B$30,2,FALSE),""))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IF(B519="","",IFERROR(VLOOKUP(B519,'Catégories'!$A$7:$B$30,2,FALSE),""))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IF(B520="","",IFERROR(VLOOKUP(B520,'Catégories'!$A$7:$B$30,2,FALSE),""))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IF(B521="","",IFERROR(VLOOKUP(B521,'Catégories'!$A$7:$B$30,2,FALSE),""))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IF(B522="","",IFERROR(VLOOKUP(B522,'Catégories'!$A$7:$B$30,2,FALSE),""))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IF(B523="","",IFERROR(VLOOKUP(B523,'Catégories'!$A$7:$B$30,2,FALSE),""))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IF(B524="","",IFERROR(VLOOKUP(B524,'Catégories'!$A$7:$B$30,2,FALSE),""))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IF(B525="","",IFERROR(VLOOKUP(B525,'Catégories'!$A$7:$B$30,2,FALSE),""))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IF(B526="","",IFERROR(VLOOKUP(B526,'Catégories'!$A$7:$B$30,2,FALSE),""))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IF(B527="","",IFERROR(VLOOKUP(B527,'Catégories'!$A$7:$B$30,2,FALSE),""))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IF(B528="","",IFERROR(VLOOKUP(B528,'Catégories'!$A$7:$B$30,2,FALSE),""))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IF(B529="","",IFERROR(VLOOKUP(B529,'Catégories'!$A$7:$B$30,2,FALSE),""))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IF(B530="","",IFERROR(VLOOKUP(B530,'Catégories'!$A$7:$B$30,2,FALSE),""))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IF(B531="","",IFERROR(VLOOKUP(B531,'Catégories'!$A$7:$B$30,2,FALSE),""))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IF(B532="","",IFERROR(VLOOKUP(B532,'Catégories'!$A$7:$B$30,2,FALSE),""))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IF(B533="","",IFERROR(VLOOKUP(B533,'Catégories'!$A$7:$B$30,2,FALSE),""))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IF(B534="","",IFERROR(VLOOKUP(B534,'Catégories'!$A$7:$B$30,2,FALSE),""))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IF(B535="","",IFERROR(VLOOKUP(B535,'Catégories'!$A$7:$B$30,2,FALSE),""))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IF(B536="","",IFERROR(VLOOKUP(B536,'Catégories'!$A$7:$B$30,2,FALSE),""))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IF(B537="","",IFERROR(VLOOKUP(B537,'Catégories'!$A$7:$B$30,2,FALSE),""))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IF(B538="","",IFERROR(VLOOKUP(B538,'Catégories'!$A$7:$B$30,2,FALSE),""))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IF(B539="","",IFERROR(VLOOKUP(B539,'Catégories'!$A$7:$B$30,2,FALSE),""))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IF(B540="","",IFERROR(VLOOKUP(B540,'Catégories'!$A$7:$B$30,2,FALSE),""))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IF(B541="","",IFERROR(VLOOKUP(B541,'Catégories'!$A$7:$B$30,2,FALSE),""))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IF(B542="","",IFERROR(VLOOKUP(B542,'Catégories'!$A$7:$B$30,2,FALSE),""))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IF(B543="","",IFERROR(VLOOKUP(B543,'Catégories'!$A$7:$B$30,2,FALSE),""))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IF(B544="","",IFERROR(VLOOKUP(B544,'Catégories'!$A$7:$B$30,2,FALSE),""))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IF(B545="","",IFERROR(VLOOKUP(B545,'Catégories'!$A$7:$B$30,2,FALSE),""))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IF(B546="","",IFERROR(VLOOKUP(B546,'Catégories'!$A$7:$B$30,2,FALSE),""))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IF(B547="","",IFERROR(VLOOKUP(B547,'Catégories'!$A$7:$B$30,2,FALSE),""))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IF(B548="","",IFERROR(VLOOKUP(B548,'Catégories'!$A$7:$B$30,2,FALSE),""))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IF(B549="","",IFERROR(VLOOKUP(B549,'Catégories'!$A$7:$B$30,2,FALSE),""))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IF(B550="","",IFERROR(VLOOKUP(B550,'Catégories'!$A$7:$B$30,2,FALSE),""))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IF(B551="","",IFERROR(VLOOKUP(B551,'Catégories'!$A$7:$B$30,2,FALSE),""))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IF(B552="","",IFERROR(VLOOKUP(B552,'Catégories'!$A$7:$B$30,2,FALSE),""))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IF(B553="","",IFERROR(VLOOKUP(B553,'Catégories'!$A$7:$B$30,2,FALSE),""))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IF(B554="","",IFERROR(VLOOKUP(B554,'Catégories'!$A$7:$B$30,2,FALSE),""))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IF(B555="","",IFERROR(VLOOKUP(B555,'Catégories'!$A$7:$B$30,2,FALSE),""))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IF(B556="","",IFERROR(VLOOKUP(B556,'Catégories'!$A$7:$B$30,2,FALSE),""))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IF(B557="","",IFERROR(VLOOKUP(B557,'Catégories'!$A$7:$B$30,2,FALSE),""))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IF(B558="","",IFERROR(VLOOKUP(B558,'Catégories'!$A$7:$B$30,2,FALSE),""))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IF(B559="","",IFERROR(VLOOKUP(B559,'Catégories'!$A$7:$B$30,2,FALSE),""))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IF(B560="","",IFERROR(VLOOKUP(B560,'Catégories'!$A$7:$B$30,2,FALSE),""))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IF(B561="","",IFERROR(VLOOKUP(B561,'Catégories'!$A$7:$B$30,2,FALSE),""))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IF(B562="","",IFERROR(VLOOKUP(B562,'Catégories'!$A$7:$B$30,2,FALSE),""))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IF(B563="","",IFERROR(VLOOKUP(B563,'Catégories'!$A$7:$B$30,2,FALSE),""))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IF(B564="","",IFERROR(VLOOKUP(B564,'Catégories'!$A$7:$B$30,2,FALSE),""))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IF(B565="","",IFERROR(VLOOKUP(B565,'Catégories'!$A$7:$B$30,2,FALSE),""))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IF(B566="","",IFERROR(VLOOKUP(B566,'Catégories'!$A$7:$B$30,2,FALSE),""))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IF(B567="","",IFERROR(VLOOKUP(B567,'Catégories'!$A$7:$B$30,2,FALSE),""))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IF(B568="","",IFERROR(VLOOKUP(B568,'Catégories'!$A$7:$B$30,2,FALSE),""))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IF(B569="","",IFERROR(VLOOKUP(B569,'Catégories'!$A$7:$B$30,2,FALSE),""))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IF(B570="","",IFERROR(VLOOKUP(B570,'Catégories'!$A$7:$B$30,2,FALSE),""))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IF(B571="","",IFERROR(VLOOKUP(B571,'Catégories'!$A$7:$B$30,2,FALSE),""))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IF(B572="","",IFERROR(VLOOKUP(B572,'Catégories'!$A$7:$B$30,2,FALSE),""))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IF(B573="","",IFERROR(VLOOKUP(B573,'Catégories'!$A$7:$B$30,2,FALSE),""))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IF(B574="","",IFERROR(VLOOKUP(B574,'Catégories'!$A$7:$B$30,2,FALSE),""))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IF(B575="","",IFERROR(VLOOKUP(B575,'Catégories'!$A$7:$B$30,2,FALSE),""))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IF(B576="","",IFERROR(VLOOKUP(B576,'Catégories'!$A$7:$B$30,2,FALSE),""))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IF(B577="","",IFERROR(VLOOKUP(B577,'Catégories'!$A$7:$B$30,2,FALSE),""))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IF(B578="","",IFERROR(VLOOKUP(B578,'Catégories'!$A$7:$B$30,2,FALSE),""))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IF(B579="","",IFERROR(VLOOKUP(B579,'Catégories'!$A$7:$B$30,2,FALSE),""))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IF(B580="","",IFERROR(VLOOKUP(B580,'Catégories'!$A$7:$B$30,2,FALSE),""))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IF(B581="","",IFERROR(VLOOKUP(B581,'Catégories'!$A$7:$B$30,2,FALSE),""))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IF(B582="","",IFERROR(VLOOKUP(B582,'Catégories'!$A$7:$B$30,2,FALSE),""))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IF(B583="","",IFERROR(VLOOKUP(B583,'Catégories'!$A$7:$B$30,2,FALSE),""))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IF(B584="","",IFERROR(VLOOKUP(B584,'Catégories'!$A$7:$B$30,2,FALSE),""))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IF(B585="","",IFERROR(VLOOKUP(B585,'Catégories'!$A$7:$B$30,2,FALSE),""))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IF(B586="","",IFERROR(VLOOKUP(B586,'Catégories'!$A$7:$B$30,2,FALSE),""))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IF(B587="","",IFERROR(VLOOKUP(B587,'Catégories'!$A$7:$B$30,2,FALSE),""))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IF(B588="","",IFERROR(VLOOKUP(B588,'Catégories'!$A$7:$B$30,2,FALSE),""))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IF(B589="","",IFERROR(VLOOKUP(B589,'Catégories'!$A$7:$B$30,2,FALSE),""))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IF(B590="","",IFERROR(VLOOKUP(B590,'Catégories'!$A$7:$B$30,2,FALSE),""))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IF(B591="","",IFERROR(VLOOKUP(B591,'Catégories'!$A$7:$B$30,2,FALSE),""))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IF(B592="","",IFERROR(VLOOKUP(B592,'Catégories'!$A$7:$B$30,2,FALSE),""))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IF(B593="","",IFERROR(VLOOKUP(B593,'Catégories'!$A$7:$B$30,2,FALSE),""))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IF(B594="","",IFERROR(VLOOKUP(B594,'Catégories'!$A$7:$B$30,2,FALSE),""))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IF(B595="","",IFERROR(VLOOKUP(B595,'Catégories'!$A$7:$B$30,2,FALSE),""))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IF(B596="","",IFERROR(VLOOKUP(B596,'Catégories'!$A$7:$B$30,2,FALSE),""))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IF(B597="","",IFERROR(VLOOKUP(B597,'Catégories'!$A$7:$B$30,2,FALSE),""))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IF(B598="","",IFERROR(VLOOKUP(B598,'Catégories'!$A$7:$B$30,2,FALSE),""))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IF(B599="","",IFERROR(VLOOKUP(B599,'Catégories'!$A$7:$B$30,2,FALSE),""))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IF(B600="","",IFERROR(VLOOKUP(B600,'Catégories'!$A$7:$B$30,2,FALSE),""))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IF(B601="","",IFERROR(VLOOKUP(B601,'Catégories'!$A$7:$B$30,2,FALSE),""))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IF(B602="","",IFERROR(VLOOKUP(B602,'Catégories'!$A$7:$B$30,2,FALSE),""))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IF(B603="","",IFERROR(VLOOKUP(B603,'Catégories'!$A$7:$B$30,2,FALSE),""))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IF(B604="","",IFERROR(VLOOKUP(B604,'Catégories'!$A$7:$B$30,2,FALSE),""))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IF(B605="","",IFERROR(VLOOKUP(B605,'Catégories'!$A$7:$B$30,2,FALSE),""))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IF(B606="","",IFERROR(VLOOKUP(B606,'Catégories'!$A$7:$B$30,2,FALSE),""))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IF(B607="","",IFERROR(VLOOKUP(B607,'Catégories'!$A$7:$B$30,2,FALSE),""))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IF(B608="","",IFERROR(VLOOKUP(B608,'Catégories'!$A$7:$B$30,2,FALSE),""))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IF(B609="","",IFERROR(VLOOKUP(B609,'Catégories'!$A$7:$B$30,2,FALSE),""))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IF(B610="","",IFERROR(VLOOKUP(B610,'Catégories'!$A$7:$B$30,2,FALSE),""))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IF(B611="","",IFERROR(VLOOKUP(B611,'Catégories'!$A$7:$B$30,2,FALSE),""))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IF(B612="","",IFERROR(VLOOKUP(B612,'Catégories'!$A$7:$B$30,2,FALSE),""))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IF(B613="","",IFERROR(VLOOKUP(B613,'Catégories'!$A$7:$B$30,2,FALSE),""))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IF(B614="","",IFERROR(VLOOKUP(B614,'Catégories'!$A$7:$B$30,2,FALSE),""))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IF(B615="","",IFERROR(VLOOKUP(B615,'Catégories'!$A$7:$B$30,2,FALSE),""))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IF(B616="","",IFERROR(VLOOKUP(B616,'Catégories'!$A$7:$B$30,2,FALSE),""))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IF(B617="","",IFERROR(VLOOKUP(B617,'Catégories'!$A$7:$B$30,2,FALSE),""))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IF(B618="","",IFERROR(VLOOKUP(B618,'Catégories'!$A$7:$B$30,2,FALSE),""))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IF(B619="","",IFERROR(VLOOKUP(B619,'Catégories'!$A$7:$B$30,2,FALSE),""))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IF(B620="","",IFERROR(VLOOKUP(B620,'Catégories'!$A$7:$B$30,2,FALSE),""))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IF(B621="","",IFERROR(VLOOKUP(B621,'Catégories'!$A$7:$B$30,2,FALSE),""))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IF(B622="","",IFERROR(VLOOKUP(B622,'Catégories'!$A$7:$B$30,2,FALSE),""))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IF(B623="","",IFERROR(VLOOKUP(B623,'Catégories'!$A$7:$B$30,2,FALSE),""))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IF(B624="","",IFERROR(VLOOKUP(B624,'Catégories'!$A$7:$B$30,2,FALSE),""))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IF(B625="","",IFERROR(VLOOKUP(B625,'Catégories'!$A$7:$B$30,2,FALSE),""))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IF(B626="","",IFERROR(VLOOKUP(B626,'Catégories'!$A$7:$B$30,2,FALSE),""))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IF(B627="","",IFERROR(VLOOKUP(B627,'Catégories'!$A$7:$B$30,2,FALSE),""))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IF(B628="","",IFERROR(VLOOKUP(B628,'Catégories'!$A$7:$B$30,2,FALSE),""))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IF(B629="","",IFERROR(VLOOKUP(B629,'Catégories'!$A$7:$B$30,2,FALSE),""))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IF(B630="","",IFERROR(VLOOKUP(B630,'Catégories'!$A$7:$B$30,2,FALSE),""))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IF(B631="","",IFERROR(VLOOKUP(B631,'Catégories'!$A$7:$B$30,2,FALSE),""))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IF(B632="","",IFERROR(VLOOKUP(B632,'Catégories'!$A$7:$B$30,2,FALSE),""))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IF(B633="","",IFERROR(VLOOKUP(B633,'Catégories'!$A$7:$B$30,2,FALSE),""))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IF(B634="","",IFERROR(VLOOKUP(B634,'Catégories'!$A$7:$B$30,2,FALSE),""))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IF(B635="","",IFERROR(VLOOKUP(B635,'Catégories'!$A$7:$B$30,2,FALSE),""))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IF(B636="","",IFERROR(VLOOKUP(B636,'Catégories'!$A$7:$B$30,2,FALSE),""))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IF(B637="","",IFERROR(VLOOKUP(B637,'Catégories'!$A$7:$B$30,2,FALSE),""))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IF(B638="","",IFERROR(VLOOKUP(B638,'Catégories'!$A$7:$B$30,2,FALSE),""))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IF(B639="","",IFERROR(VLOOKUP(B639,'Catégories'!$A$7:$B$30,2,FALSE),""))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IF(B640="","",IFERROR(VLOOKUP(B640,'Catégories'!$A$7:$B$30,2,FALSE),""))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IF(B641="","",IFERROR(VLOOKUP(B641,'Catégories'!$A$7:$B$30,2,FALSE),""))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IF(B642="","",IFERROR(VLOOKUP(B642,'Catégories'!$A$7:$B$30,2,FALSE),""))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IF(B643="","",IFERROR(VLOOKUP(B643,'Catégories'!$A$7:$B$30,2,FALSE),""))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IF(B644="","",IFERROR(VLOOKUP(B644,'Catégories'!$A$7:$B$30,2,FALSE),""))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IF(B645="","",IFERROR(VLOOKUP(B645,'Catégories'!$A$7:$B$30,2,FALSE),""))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IF(B646="","",IFERROR(VLOOKUP(B646,'Catégories'!$A$7:$B$30,2,FALSE),""))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IF(B647="","",IFERROR(VLOOKUP(B647,'Catégories'!$A$7:$B$30,2,FALSE),""))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IF(B648="","",IFERROR(VLOOKUP(B648,'Catégories'!$A$7:$B$30,2,FALSE),""))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IF(B649="","",IFERROR(VLOOKUP(B649,'Catégories'!$A$7:$B$30,2,FALSE),""))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IF(B650="","",IFERROR(VLOOKUP(B650,'Catégories'!$A$7:$B$30,2,FALSE),""))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IF(B651="","",IFERROR(VLOOKUP(B651,'Catégories'!$A$7:$B$30,2,FALSE),""))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IF(B652="","",IFERROR(VLOOKUP(B652,'Catégories'!$A$7:$B$30,2,FALSE),""))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IF(B653="","",IFERROR(VLOOKUP(B653,'Catégories'!$A$7:$B$30,2,FALSE),""))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IF(B654="","",IFERROR(VLOOKUP(B654,'Catégories'!$A$7:$B$30,2,FALSE),""))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IF(B655="","",IFERROR(VLOOKUP(B655,'Catégories'!$A$7:$B$30,2,FALSE),""))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IF(B656="","",IFERROR(VLOOKUP(B656,'Catégories'!$A$7:$B$30,2,FALSE),""))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IF(B657="","",IFERROR(VLOOKUP(B657,'Catégories'!$A$7:$B$30,2,FALSE),""))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IF(B658="","",IFERROR(VLOOKUP(B658,'Catégories'!$A$7:$B$30,2,FALSE),""))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IF(B659="","",IFERROR(VLOOKUP(B659,'Catégories'!$A$7:$B$30,2,FALSE),""))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IF(B660="","",IFERROR(VLOOKUP(B660,'Catégories'!$A$7:$B$30,2,FALSE),""))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IF(B661="","",IFERROR(VLOOKUP(B661,'Catégories'!$A$7:$B$30,2,FALSE),""))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IF(B662="","",IFERROR(VLOOKUP(B662,'Catégories'!$A$7:$B$30,2,FALSE),""))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IF(B663="","",IFERROR(VLOOKUP(B663,'Catégories'!$A$7:$B$30,2,FALSE),""))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IF(B664="","",IFERROR(VLOOKUP(B664,'Catégories'!$A$7:$B$30,2,FALSE),""))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IF(B665="","",IFERROR(VLOOKUP(B665,'Catégories'!$A$7:$B$30,2,FALSE),""))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IF(B666="","",IFERROR(VLOOKUP(B666,'Catégories'!$A$7:$B$30,2,FALSE),""))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IF(B667="","",IFERROR(VLOOKUP(B667,'Catégories'!$A$7:$B$30,2,FALSE),""))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IF(B668="","",IFERROR(VLOOKUP(B668,'Catégories'!$A$7:$B$30,2,FALSE),""))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IF(B669="","",IFERROR(VLOOKUP(B669,'Catégories'!$A$7:$B$30,2,FALSE),""))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IF(B670="","",IFERROR(VLOOKUP(B670,'Catégories'!$A$7:$B$30,2,FALSE),""))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IF(B671="","",IFERROR(VLOOKUP(B671,'Catégories'!$A$7:$B$30,2,FALSE),""))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IF(B672="","",IFERROR(VLOOKUP(B672,'Catégories'!$A$7:$B$30,2,FALSE),""))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IF(B673="","",IFERROR(VLOOKUP(B673,'Catégories'!$A$7:$B$30,2,FALSE),""))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IF(B674="","",IFERROR(VLOOKUP(B674,'Catégories'!$A$7:$B$30,2,FALSE),""))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IF(B675="","",IFERROR(VLOOKUP(B675,'Catégories'!$A$7:$B$30,2,FALSE),""))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IF(B676="","",IFERROR(VLOOKUP(B676,'Catégories'!$A$7:$B$30,2,FALSE),""))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IF(B677="","",IFERROR(VLOOKUP(B677,'Catégories'!$A$7:$B$30,2,FALSE),""))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IF(B678="","",IFERROR(VLOOKUP(B678,'Catégories'!$A$7:$B$30,2,FALSE),""))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IF(B679="","",IFERROR(VLOOKUP(B679,'Catégories'!$A$7:$B$30,2,FALSE),""))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IF(B680="","",IFERROR(VLOOKUP(B680,'Catégories'!$A$7:$B$30,2,FALSE),""))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IF(B681="","",IFERROR(VLOOKUP(B681,'Catégories'!$A$7:$B$30,2,FALSE),""))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IF(B682="","",IFERROR(VLOOKUP(B682,'Catégories'!$A$7:$B$30,2,FALSE),""))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IF(B683="","",IFERROR(VLOOKUP(B683,'Catégories'!$A$7:$B$30,2,FALSE),""))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IF(B684="","",IFERROR(VLOOKUP(B684,'Catégories'!$A$7:$B$30,2,FALSE),""))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IF(B685="","",IFERROR(VLOOKUP(B685,'Catégories'!$A$7:$B$30,2,FALSE),""))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IF(B686="","",IFERROR(VLOOKUP(B686,'Catégories'!$A$7:$B$30,2,FALSE),""))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IF(B687="","",IFERROR(VLOOKUP(B687,'Catégories'!$A$7:$B$30,2,FALSE),""))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IF(B688="","",IFERROR(VLOOKUP(B688,'Catégories'!$A$7:$B$30,2,FALSE),""))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IF(B689="","",IFERROR(VLOOKUP(B689,'Catégories'!$A$7:$B$30,2,FALSE),""))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IF(B690="","",IFERROR(VLOOKUP(B690,'Catégories'!$A$7:$B$30,2,FALSE),""))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IF(B691="","",IFERROR(VLOOKUP(B691,'Catégories'!$A$7:$B$30,2,FALSE),""))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IF(B692="","",IFERROR(VLOOKUP(B692,'Catégories'!$A$7:$B$30,2,FALSE),""))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IF(B693="","",IFERROR(VLOOKUP(B693,'Catégories'!$A$7:$B$30,2,FALSE),""))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IF(B694="","",IFERROR(VLOOKUP(B694,'Catégories'!$A$7:$B$30,2,FALSE),""))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IF(B695="","",IFERROR(VLOOKUP(B695,'Catégories'!$A$7:$B$30,2,FALSE),""))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IF(B696="","",IFERROR(VLOOKUP(B696,'Catégories'!$A$7:$B$30,2,FALSE),""))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IF(B697="","",IFERROR(VLOOKUP(B697,'Catégories'!$A$7:$B$30,2,FALSE),""))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IF(B698="","",IFERROR(VLOOKUP(B698,'Catégories'!$A$7:$B$30,2,FALSE),""))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IF(B699="","",IFERROR(VLOOKUP(B699,'Catégories'!$A$7:$B$30,2,FALSE),""))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IF(B700="","",IFERROR(VLOOKUP(B700,'Catégories'!$A$7:$B$30,2,FALSE),""))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IF(B701="","",IFERROR(VLOOKUP(B701,'Catégories'!$A$7:$B$30,2,FALSE),""))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IF(B702="","",IFERROR(VLOOKUP(B702,'Catégories'!$A$7:$B$30,2,FALSE),""))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IF(B703="","",IFERROR(VLOOKUP(B703,'Catégories'!$A$7:$B$30,2,FALSE),""))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IF(B704="","",IFERROR(VLOOKUP(B704,'Catégories'!$A$7:$B$30,2,FALSE),""))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IF(B705="","",IFERROR(VLOOKUP(B705,'Catégories'!$A$7:$B$30,2,FALSE),""))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IF(B706="","",IFERROR(VLOOKUP(B706,'Catégories'!$A$7:$B$30,2,FALSE),""))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IF(B707="","",IFERROR(VLOOKUP(B707,'Catégories'!$A$7:$B$30,2,FALSE),""))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IF(B708="","",IFERROR(VLOOKUP(B708,'Catégories'!$A$7:$B$30,2,FALSE),""))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IF(B709="","",IFERROR(VLOOKUP(B709,'Catégories'!$A$7:$B$30,2,FALSE),""))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IF(B710="","",IFERROR(VLOOKUP(B710,'Catégories'!$A$7:$B$30,2,FALSE),""))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IF(B711="","",IFERROR(VLOOKUP(B711,'Catégories'!$A$7:$B$30,2,FALSE),""))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IF(B712="","",IFERROR(VLOOKUP(B712,'Catégories'!$A$7:$B$30,2,FALSE),""))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IF(B713="","",IFERROR(VLOOKUP(B713,'Catégories'!$A$7:$B$30,2,FALSE),""))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IF(B714="","",IFERROR(VLOOKUP(B714,'Catégories'!$A$7:$B$30,2,FALSE),""))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IF(B715="","",IFERROR(VLOOKUP(B715,'Catégories'!$A$7:$B$30,2,FALSE),""))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IF(B716="","",IFERROR(VLOOKUP(B716,'Catégories'!$A$7:$B$30,2,FALSE),""))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IF(B717="","",IFERROR(VLOOKUP(B717,'Catégories'!$A$7:$B$30,2,FALSE),""))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IF(B718="","",IFERROR(VLOOKUP(B718,'Catégories'!$A$7:$B$30,2,FALSE),""))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IF(B719="","",IFERROR(VLOOKUP(B719,'Catégories'!$A$7:$B$30,2,FALSE),""))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IF(B720="","",IFERROR(VLOOKUP(B720,'Catégories'!$A$7:$B$30,2,FALSE),""))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IF(B721="","",IFERROR(VLOOKUP(B721,'Catégories'!$A$7:$B$30,2,FALSE),""))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IF(B722="","",IFERROR(VLOOKUP(B722,'Catégories'!$A$7:$B$30,2,FALSE),""))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IF(B723="","",IFERROR(VLOOKUP(B723,'Catégories'!$A$7:$B$30,2,FALSE),""))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IF(B724="","",IFERROR(VLOOKUP(B724,'Catégories'!$A$7:$B$30,2,FALSE),""))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IF(B725="","",IFERROR(VLOOKUP(B725,'Catégories'!$A$7:$B$30,2,FALSE),""))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IF(B726="","",IFERROR(VLOOKUP(B726,'Catégories'!$A$7:$B$30,2,FALSE),""))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IF(B727="","",IFERROR(VLOOKUP(B727,'Catégories'!$A$7:$B$30,2,FALSE),""))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IF(B728="","",IFERROR(VLOOKUP(B728,'Catégories'!$A$7:$B$30,2,FALSE),""))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IF(B729="","",IFERROR(VLOOKUP(B729,'Catégories'!$A$7:$B$30,2,FALSE),""))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IF(B730="","",IFERROR(VLOOKUP(B730,'Catégories'!$A$7:$B$30,2,FALSE),""))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IF(B731="","",IFERROR(VLOOKUP(B731,'Catégories'!$A$7:$B$30,2,FALSE),""))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IF(B732="","",IFERROR(VLOOKUP(B732,'Catégories'!$A$7:$B$30,2,FALSE),""))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IF(B733="","",IFERROR(VLOOKUP(B733,'Catégories'!$A$7:$B$30,2,FALSE),""))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IF(B734="","",IFERROR(VLOOKUP(B734,'Catégories'!$A$7:$B$30,2,FALSE),""))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IF(B735="","",IFERROR(VLOOKUP(B735,'Catégories'!$A$7:$B$30,2,FALSE),""))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IF(B736="","",IFERROR(VLOOKUP(B736,'Catégories'!$A$7:$B$30,2,FALSE),""))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IF(B737="","",IFERROR(VLOOKUP(B737,'Catégories'!$A$7:$B$30,2,FALSE),""))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IF(B738="","",IFERROR(VLOOKUP(B738,'Catégories'!$A$7:$B$30,2,FALSE),""))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IF(B739="","",IFERROR(VLOOKUP(B739,'Catégories'!$A$7:$B$30,2,FALSE),""))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IF(B740="","",IFERROR(VLOOKUP(B740,'Catégories'!$A$7:$B$30,2,FALSE),""))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IF(B741="","",IFERROR(VLOOKUP(B741,'Catégories'!$A$7:$B$30,2,FALSE),""))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IF(B742="","",IFERROR(VLOOKUP(B742,'Catégories'!$A$7:$B$30,2,FALSE),""))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IF(B743="","",IFERROR(VLOOKUP(B743,'Catégories'!$A$7:$B$30,2,FALSE),""))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IF(B744="","",IFERROR(VLOOKUP(B744,'Catégories'!$A$7:$B$30,2,FALSE),""))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IF(B745="","",IFERROR(VLOOKUP(B745,'Catégories'!$A$7:$B$30,2,FALSE),""))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IF(B746="","",IFERROR(VLOOKUP(B746,'Catégories'!$A$7:$B$30,2,FALSE),""))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IF(B747="","",IFERROR(VLOOKUP(B747,'Catégories'!$A$7:$B$30,2,FALSE),""))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IF(B748="","",IFERROR(VLOOKUP(B748,'Catégories'!$A$7:$B$30,2,FALSE),""))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IF(B749="","",IFERROR(VLOOKUP(B749,'Catégories'!$A$7:$B$30,2,FALSE),""))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IF(B750="","",IFERROR(VLOOKUP(B750,'Catégories'!$A$7:$B$30,2,FALSE),""))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IF(B751="","",IFERROR(VLOOKUP(B751,'Catégories'!$A$7:$B$30,2,FALSE),""))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IF(B752="","",IFERROR(VLOOKUP(B752,'Catégories'!$A$7:$B$30,2,FALSE),""))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IF(B753="","",IFERROR(VLOOKUP(B753,'Catégories'!$A$7:$B$30,2,FALSE),""))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IF(B754="","",IFERROR(VLOOKUP(B754,'Catégories'!$A$7:$B$30,2,FALSE),""))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IF(B755="","",IFERROR(VLOOKUP(B755,'Catégories'!$A$7:$B$30,2,FALSE),""))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IF(B756="","",IFERROR(VLOOKUP(B756,'Catégories'!$A$7:$B$30,2,FALSE),""))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IF(B757="","",IFERROR(VLOOKUP(B757,'Catégories'!$A$7:$B$30,2,FALSE),""))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IF(B758="","",IFERROR(VLOOKUP(B758,'Catégories'!$A$7:$B$30,2,FALSE),""))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IF(B759="","",IFERROR(VLOOKUP(B759,'Catégories'!$A$7:$B$30,2,FALSE),""))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IF(B760="","",IFERROR(VLOOKUP(B760,'Catégories'!$A$7:$B$30,2,FALSE),""))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IF(B761="","",IFERROR(VLOOKUP(B761,'Catégories'!$A$7:$B$30,2,FALSE),""))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IF(B762="","",IFERROR(VLOOKUP(B762,'Catégories'!$A$7:$B$30,2,FALSE),""))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IF(B763="","",IFERROR(VLOOKUP(B763,'Catégories'!$A$7:$B$30,2,FALSE),""))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IF(B764="","",IFERROR(VLOOKUP(B764,'Catégories'!$A$7:$B$30,2,FALSE),""))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IF(B765="","",IFERROR(VLOOKUP(B765,'Catégories'!$A$7:$B$30,2,FALSE),""))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IF(B766="","",IFERROR(VLOOKUP(B766,'Catégories'!$A$7:$B$30,2,FALSE),""))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IF(B767="","",IFERROR(VLOOKUP(B767,'Catégories'!$A$7:$B$30,2,FALSE),""))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IF(B768="","",IFERROR(VLOOKUP(B768,'Catégories'!$A$7:$B$30,2,FALSE),""))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IF(B769="","",IFERROR(VLOOKUP(B769,'Catégories'!$A$7:$B$30,2,FALSE),""))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IF(B770="","",IFERROR(VLOOKUP(B770,'Catégories'!$A$7:$B$30,2,FALSE),""))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IF(B771="","",IFERROR(VLOOKUP(B771,'Catégories'!$A$7:$B$30,2,FALSE),""))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IF(B772="","",IFERROR(VLOOKUP(B772,'Catégories'!$A$7:$B$30,2,FALSE),""))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IF(B773="","",IFERROR(VLOOKUP(B773,'Catégories'!$A$7:$B$30,2,FALSE),""))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IF(B774="","",IFERROR(VLOOKUP(B774,'Catégories'!$A$7:$B$30,2,FALSE),""))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IF(B775="","",IFERROR(VLOOKUP(B775,'Catégories'!$A$7:$B$30,2,FALSE),""))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IF(B776="","",IFERROR(VLOOKUP(B776,'Catégories'!$A$7:$B$30,2,FALSE),""))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IF(B777="","",IFERROR(VLOOKUP(B777,'Catégories'!$A$7:$B$30,2,FALSE),""))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IF(B778="","",IFERROR(VLOOKUP(B778,'Catégories'!$A$7:$B$30,2,FALSE),""))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IF(B779="","",IFERROR(VLOOKUP(B779,'Catégories'!$A$7:$B$30,2,FALSE),""))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IF(B780="","",IFERROR(VLOOKUP(B780,'Catégories'!$A$7:$B$30,2,FALSE),""))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IF(B781="","",IFERROR(VLOOKUP(B781,'Catégories'!$A$7:$B$30,2,FALSE),""))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IF(B782="","",IFERROR(VLOOKUP(B782,'Catégories'!$A$7:$B$30,2,FALSE),""))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IF(B783="","",IFERROR(VLOOKUP(B783,'Catégories'!$A$7:$B$30,2,FALSE),""))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IF(B784="","",IFERROR(VLOOKUP(B784,'Catégories'!$A$7:$B$30,2,FALSE),""))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IF(B785="","",IFERROR(VLOOKUP(B785,'Catégories'!$A$7:$B$30,2,FALSE),""))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IF(B786="","",IFERROR(VLOOKUP(B786,'Catégories'!$A$7:$B$30,2,FALSE),""))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IF(B787="","",IFERROR(VLOOKUP(B787,'Catégories'!$A$7:$B$30,2,FALSE),""))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IF(B788="","",IFERROR(VLOOKUP(B788,'Catégories'!$A$7:$B$30,2,FALSE),""))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IF(B789="","",IFERROR(VLOOKUP(B789,'Catégories'!$A$7:$B$30,2,FALSE),""))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IF(B790="","",IFERROR(VLOOKUP(B790,'Catégories'!$A$7:$B$30,2,FALSE),""))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IF(B791="","",IFERROR(VLOOKUP(B791,'Catégories'!$A$7:$B$30,2,FALSE),""))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IF(B792="","",IFERROR(VLOOKUP(B792,'Catégories'!$A$7:$B$30,2,FALSE),""))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IF(B793="","",IFERROR(VLOOKUP(B793,'Catégories'!$A$7:$B$30,2,FALSE),""))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IF(B794="","",IFERROR(VLOOKUP(B794,'Catégories'!$A$7:$B$30,2,FALSE),""))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IF(B795="","",IFERROR(VLOOKUP(B795,'Catégories'!$A$7:$B$30,2,FALSE),""))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IF(B796="","",IFERROR(VLOOKUP(B796,'Catégories'!$A$7:$B$30,2,FALSE),""))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IF(B797="","",IFERROR(VLOOKUP(B797,'Catégories'!$A$7:$B$30,2,FALSE),""))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IF(B798="","",IFERROR(VLOOKUP(B798,'Catégories'!$A$7:$B$30,2,FALSE),""))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IF(B799="","",IFERROR(VLOOKUP(B799,'Catégories'!$A$7:$B$30,2,FALSE),""))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IF(B800="","",IFERROR(VLOOKUP(B800,'Catégories'!$A$7:$B$30,2,FALSE),""))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IF(B801="","",IFERROR(VLOOKUP(B801,'Catégories'!$A$7:$B$30,2,FALSE),""))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IF(B802="","",IFERROR(VLOOKUP(B802,'Catégories'!$A$7:$B$30,2,FALSE),""))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IF(B803="","",IFERROR(VLOOKUP(B803,'Catégories'!$A$7:$B$30,2,FALSE),""))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IF(B804="","",IFERROR(VLOOKUP(B804,'Catégories'!$A$7:$B$30,2,FALSE),""))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"Revenu"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Catégorie" error="Renommez les catégories à votre guise et indiquez ce que vous prévoyez par mois. L'année s'applique à tout le classeur." sqref="B5:B804">
      <formula1>'Catégories'!$A$7:$A$30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IF(YEAR(TODAY())&gt;'Catégories'!$B$4,12,IF(YEAR(TODAY())&lt;'Catégories'!$B$4,0,MONTH(TODAY())))</f>
        <v>0</v>
      </c>
    </row>
    <row r="2" ht="30" customHeight="1" spans="1:17" x14ac:dyDescent="0.25">
      <c r="A2" s="10" t="s">
        <v>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64</v>
      </c>
      <c r="B4" s="12"/>
      <c r="C4" s="12" t="s">
        <v>65</v>
      </c>
      <c r="D4" s="12"/>
      <c r="E4" s="12" t="s">
        <v>66</v>
      </c>
      <c r="F4" s="12"/>
      <c r="G4" s="12" t="s">
        <v>67</v>
      </c>
      <c r="H4" s="12"/>
    </row>
    <row r="5" ht="28" customHeight="1" spans="1:8" x14ac:dyDescent="0.25">
      <c r="A5" s="22">
        <f>SUM($O$36:$O$41)</f>
        <v>2400</v>
      </c>
      <c r="B5" s="22"/>
      <c r="C5" s="22">
        <f>SUM($O$42:$O$59)</f>
        <v>1526.59</v>
      </c>
      <c r="D5" s="22"/>
      <c r="E5" s="22">
        <f>A5-C5</f>
        <v>873.41</v>
      </c>
      <c r="F5" s="22"/>
      <c r="G5" s="23">
        <f>IF(A5=0,0,(A5-C5)/A5)</f>
        <v>0.36392083333333336</v>
      </c>
      <c r="H5" s="23"/>
    </row>
    <row r="7" ht="22" customHeight="1" spans="1:17" x14ac:dyDescent="0.25">
      <c r="A7" s="24" t="s">
        <v>68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69</v>
      </c>
      <c r="B8" s="14" t="s">
        <v>69</v>
      </c>
      <c r="C8" s="14" t="s">
        <v>70</v>
      </c>
      <c r="D8" s="14" t="s">
        <v>71</v>
      </c>
      <c r="E8" s="14" t="s">
        <v>72</v>
      </c>
      <c r="F8" s="14" t="s">
        <v>73</v>
      </c>
      <c r="G8" s="14" t="s">
        <v>74</v>
      </c>
      <c r="H8" s="14" t="s">
        <v>75</v>
      </c>
      <c r="I8" s="14" t="s">
        <v>76</v>
      </c>
      <c r="J8" s="14" t="s">
        <v>77</v>
      </c>
      <c r="K8" s="14" t="s">
        <v>78</v>
      </c>
      <c r="L8" s="14" t="s">
        <v>79</v>
      </c>
      <c r="M8" s="14" t="s">
        <v>80</v>
      </c>
      <c r="N8" s="14" t="s">
        <v>81</v>
      </c>
      <c r="O8" s="14" t="s">
        <v>82</v>
      </c>
    </row>
    <row r="9" spans="1:15" x14ac:dyDescent="0.25">
      <c r="A9" s="12" t="s">
        <v>64</v>
      </c>
      <c r="C9" s="26">
        <f>SUM(C36:C41)</f>
        <v>2400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2400</v>
      </c>
    </row>
    <row r="10" spans="1:15" x14ac:dyDescent="0.25">
      <c r="A10" s="12" t="s">
        <v>65</v>
      </c>
      <c r="C10" s="26">
        <f>SUM(C42:C59)</f>
        <v>1526.59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1526.59</v>
      </c>
    </row>
    <row r="11" spans="1:15" x14ac:dyDescent="0.25">
      <c r="A11" s="12" t="s">
        <v>66</v>
      </c>
      <c r="C11" s="27">
        <f>C9-C10</f>
        <v>873.41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873.41</v>
      </c>
    </row>
    <row r="34" ht="22" customHeight="1" spans="1:17" x14ac:dyDescent="0.25">
      <c r="A34" s="24" t="s">
        <v>83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84</v>
      </c>
      <c r="C35" s="14" t="s">
        <v>70</v>
      </c>
      <c r="D35" s="14" t="s">
        <v>71</v>
      </c>
      <c r="E35" s="14" t="s">
        <v>72</v>
      </c>
      <c r="F35" s="14" t="s">
        <v>73</v>
      </c>
      <c r="G35" s="14" t="s">
        <v>74</v>
      </c>
      <c r="H35" s="14" t="s">
        <v>75</v>
      </c>
      <c r="I35" s="14" t="s">
        <v>76</v>
      </c>
      <c r="J35" s="14" t="s">
        <v>77</v>
      </c>
      <c r="K35" s="14" t="s">
        <v>78</v>
      </c>
      <c r="L35" s="14" t="s">
        <v>79</v>
      </c>
      <c r="M35" s="14" t="s">
        <v>80</v>
      </c>
      <c r="N35" s="14" t="s">
        <v>81</v>
      </c>
      <c r="O35" s="14" t="s">
        <v>85</v>
      </c>
      <c r="P35" s="14" t="s">
        <v>86</v>
      </c>
      <c r="Q35" s="14" t="s">
        <v>87</v>
      </c>
    </row>
    <row r="36" spans="1:17" x14ac:dyDescent="0.25">
      <c r="A36" s="28" t="str">
        <f>IF('Catégories'!A7="","",'Catégories'!A7)</f>
        <v>Salaire</v>
      </c>
      <c r="B36" s="26">
        <f>'Catégories'!D7</f>
        <v>0</v>
      </c>
      <c r="C36" s="26">
        <f>IF($A36="",0,SUMIFS('Opérations'!$D$5:$D$804,'Opérations'!$B$5:$B$804,$A36,'Opérations'!$A$5:$A$804,"&gt;="&amp;DATE('Catégories'!$B$4,1,1),'Opérations'!$A$5:$A$804,"&lt;"&amp;DATE('Catégories'!$B$4,2,1)))</f>
        <v>2400</v>
      </c>
      <c r="D36" s="26">
        <f>IF($A36="",0,SUMIFS('Opérations'!$D$5:$D$804,'Opérations'!$B$5:$B$804,$A36,'Opérations'!$A$5:$A$804,"&gt;="&amp;DATE('Catégories'!$B$4,2,1),'Opérations'!$A$5:$A$804,"&lt;"&amp;DATE('Catégories'!$B$4,3,1)))</f>
        <v>0</v>
      </c>
      <c r="E36" s="26">
        <f>IF($A36="",0,SUMIFS('Opérations'!$D$5:$D$804,'Opérations'!$B$5:$B$804,$A36,'Opérations'!$A$5:$A$804,"&gt;="&amp;DATE('Catégories'!$B$4,3,1),'Opérations'!$A$5:$A$804,"&lt;"&amp;DATE('Catégories'!$B$4,4,1)))</f>
        <v>0</v>
      </c>
      <c r="F36" s="26">
        <f>IF($A36="",0,SUMIFS('Opérations'!$D$5:$D$804,'Opérations'!$B$5:$B$804,$A36,'Opérations'!$A$5:$A$804,"&gt;="&amp;DATE('Catégories'!$B$4,4,1),'Opérations'!$A$5:$A$804,"&lt;"&amp;DATE('Catégories'!$B$4,5,1)))</f>
        <v>0</v>
      </c>
      <c r="G36" s="26">
        <f>IF($A36="",0,SUMIFS('Opérations'!$D$5:$D$804,'Opérations'!$B$5:$B$804,$A36,'Opérations'!$A$5:$A$804,"&gt;="&amp;DATE('Catégories'!$B$4,5,1),'Opérations'!$A$5:$A$804,"&lt;"&amp;DATE('Catégories'!$B$4,6,1)))</f>
        <v>0</v>
      </c>
      <c r="H36" s="26">
        <f>IF($A36="",0,SUMIFS('Opérations'!$D$5:$D$804,'Opérations'!$B$5:$B$804,$A36,'Opérations'!$A$5:$A$804,"&gt;="&amp;DATE('Catégories'!$B$4,6,1),'Opérations'!$A$5:$A$804,"&lt;"&amp;DATE('Catégories'!$B$4,7,1)))</f>
        <v>0</v>
      </c>
      <c r="I36" s="26">
        <f>IF($A36="",0,SUMIFS('Opérations'!$D$5:$D$804,'Opérations'!$B$5:$B$804,$A36,'Opérations'!$A$5:$A$804,"&gt;="&amp;DATE('Catégories'!$B$4,7,1),'Opérations'!$A$5:$A$804,"&lt;"&amp;DATE('Catégories'!$B$4,8,1)))</f>
        <v>0</v>
      </c>
      <c r="J36" s="26">
        <f>IF($A36="",0,SUMIFS('Opérations'!$D$5:$D$804,'Opérations'!$B$5:$B$804,$A36,'Opérations'!$A$5:$A$804,"&gt;="&amp;DATE('Catégories'!$B$4,8,1),'Opérations'!$A$5:$A$804,"&lt;"&amp;DATE('Catégories'!$B$4,9,1)))</f>
        <v>0</v>
      </c>
      <c r="K36" s="26">
        <f>IF($A36="",0,SUMIFS('Opérations'!$D$5:$D$804,'Opérations'!$B$5:$B$804,$A36,'Opérations'!$A$5:$A$804,"&gt;="&amp;DATE('Catégories'!$B$4,9,1),'Opérations'!$A$5:$A$804,"&lt;"&amp;DATE('Catégories'!$B$4,10,1)))</f>
        <v>0</v>
      </c>
      <c r="L36" s="26">
        <f>IF($A36="",0,SUMIFS('Opérations'!$D$5:$D$804,'Opérations'!$B$5:$B$804,$A36,'Opérations'!$A$5:$A$804,"&gt;="&amp;DATE('Catégories'!$B$4,10,1),'Opérations'!$A$5:$A$804,"&lt;"&amp;DATE('Catégories'!$B$4,11,1)))</f>
        <v>0</v>
      </c>
      <c r="M36" s="26">
        <f>IF($A36="",0,SUMIFS('Opérations'!$D$5:$D$804,'Opérations'!$B$5:$B$804,$A36,'Opérations'!$A$5:$A$804,"&gt;="&amp;DATE('Catégories'!$B$4,11,1),'Opérations'!$A$5:$A$804,"&lt;"&amp;DATE('Catégories'!$B$4,12,1)))</f>
        <v>0</v>
      </c>
      <c r="N36" s="26">
        <f>IF($A36="",0,SUMIFS('Opérations'!$D$5:$D$804,'Opérations'!$B$5:$B$804,$A36,'Opérations'!$A$5:$A$804,"&gt;="&amp;DATE('Catégories'!$B$4,12,1),'Opérations'!$A$5:$A$804,"&lt;"&amp;DATE('Catégories'!$B$4,13,1)))</f>
        <v>0</v>
      </c>
      <c r="O36" s="27">
        <f>SUM(C36:N36)</f>
        <v>2400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IF('Catégories'!A8="","",'Catégories'!A8)</f>
        <v>Salaire du conjoint</v>
      </c>
      <c r="B37" s="31">
        <f>'Catégories'!D8</f>
        <v>0</v>
      </c>
      <c r="C37" s="31">
        <f>IF($A37="",0,SUMIFS('Opérations'!$D$5:$D$804,'Opérations'!$B$5:$B$804,$A37,'Opérations'!$A$5:$A$804,"&gt;="&amp;DATE('Catégories'!$B$4,1,1),'Opérations'!$A$5:$A$804,"&lt;"&amp;DATE('Catégories'!$B$4,2,1)))</f>
        <v>0</v>
      </c>
      <c r="D37" s="31">
        <f>IF($A37="",0,SUMIFS('Opérations'!$D$5:$D$804,'Opérations'!$B$5:$B$804,$A37,'Opérations'!$A$5:$A$804,"&gt;="&amp;DATE('Catégories'!$B$4,2,1),'Opérations'!$A$5:$A$804,"&lt;"&amp;DATE('Catégories'!$B$4,3,1)))</f>
        <v>0</v>
      </c>
      <c r="E37" s="31">
        <f>IF($A37="",0,SUMIFS('Opérations'!$D$5:$D$804,'Opérations'!$B$5:$B$804,$A37,'Opérations'!$A$5:$A$804,"&gt;="&amp;DATE('Catégories'!$B$4,3,1),'Opérations'!$A$5:$A$804,"&lt;"&amp;DATE('Catégories'!$B$4,4,1)))</f>
        <v>0</v>
      </c>
      <c r="F37" s="31">
        <f>IF($A37="",0,SUMIFS('Opérations'!$D$5:$D$804,'Opérations'!$B$5:$B$804,$A37,'Opérations'!$A$5:$A$804,"&gt;="&amp;DATE('Catégories'!$B$4,4,1),'Opérations'!$A$5:$A$804,"&lt;"&amp;DATE('Catégories'!$B$4,5,1)))</f>
        <v>0</v>
      </c>
      <c r="G37" s="31">
        <f>IF($A37="",0,SUMIFS('Opérations'!$D$5:$D$804,'Opérations'!$B$5:$B$804,$A37,'Opérations'!$A$5:$A$804,"&gt;="&amp;DATE('Catégories'!$B$4,5,1),'Opérations'!$A$5:$A$804,"&lt;"&amp;DATE('Catégories'!$B$4,6,1)))</f>
        <v>0</v>
      </c>
      <c r="H37" s="31">
        <f>IF($A37="",0,SUMIFS('Opérations'!$D$5:$D$804,'Opérations'!$B$5:$B$804,$A37,'Opérations'!$A$5:$A$804,"&gt;="&amp;DATE('Catégories'!$B$4,6,1),'Opérations'!$A$5:$A$804,"&lt;"&amp;DATE('Catégories'!$B$4,7,1)))</f>
        <v>0</v>
      </c>
      <c r="I37" s="31">
        <f>IF($A37="",0,SUMIFS('Opérations'!$D$5:$D$804,'Opérations'!$B$5:$B$804,$A37,'Opérations'!$A$5:$A$804,"&gt;="&amp;DATE('Catégories'!$B$4,7,1),'Opérations'!$A$5:$A$804,"&lt;"&amp;DATE('Catégories'!$B$4,8,1)))</f>
        <v>0</v>
      </c>
      <c r="J37" s="31">
        <f>IF($A37="",0,SUMIFS('Opérations'!$D$5:$D$804,'Opérations'!$B$5:$B$804,$A37,'Opérations'!$A$5:$A$804,"&gt;="&amp;DATE('Catégories'!$B$4,8,1),'Opérations'!$A$5:$A$804,"&lt;"&amp;DATE('Catégories'!$B$4,9,1)))</f>
        <v>0</v>
      </c>
      <c r="K37" s="31">
        <f>IF($A37="",0,SUMIFS('Opérations'!$D$5:$D$804,'Opérations'!$B$5:$B$804,$A37,'Opérations'!$A$5:$A$804,"&gt;="&amp;DATE('Catégories'!$B$4,9,1),'Opérations'!$A$5:$A$804,"&lt;"&amp;DATE('Catégories'!$B$4,10,1)))</f>
        <v>0</v>
      </c>
      <c r="L37" s="31">
        <f>IF($A37="",0,SUMIFS('Opérations'!$D$5:$D$804,'Opérations'!$B$5:$B$804,$A37,'Opérations'!$A$5:$A$804,"&gt;="&amp;DATE('Catégories'!$B$4,10,1),'Opérations'!$A$5:$A$804,"&lt;"&amp;DATE('Catégories'!$B$4,11,1)))</f>
        <v>0</v>
      </c>
      <c r="M37" s="31">
        <f>IF($A37="",0,SUMIFS('Opérations'!$D$5:$D$804,'Opérations'!$B$5:$B$804,$A37,'Opérations'!$A$5:$A$804,"&gt;="&amp;DATE('Catégories'!$B$4,11,1),'Opérations'!$A$5:$A$804,"&lt;"&amp;DATE('Catégories'!$B$4,12,1)))</f>
        <v>0</v>
      </c>
      <c r="N37" s="31">
        <f>IF($A37="",0,SUMIFS('Opérations'!$D$5:$D$804,'Opérations'!$B$5:$B$804,$A37,'Opérations'!$A$5:$A$804,"&gt;="&amp;DATE('Catégories'!$B$4,12,1),'Opérations'!$A$5:$A$804,"&lt;"&amp;DATE('Catégories'!$B$4,13,1)))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IF('Catégories'!A9="","",'Catégories'!A9)</f>
        <v>Allocations et aides</v>
      </c>
      <c r="B38" s="26">
        <f>'Catégories'!D9</f>
        <v>0</v>
      </c>
      <c r="C38" s="26">
        <f>IF($A38="",0,SUMIFS('Opérations'!$D$5:$D$804,'Opérations'!$B$5:$B$804,$A38,'Opérations'!$A$5:$A$804,"&gt;="&amp;DATE('Catégories'!$B$4,1,1),'Opérations'!$A$5:$A$804,"&lt;"&amp;DATE('Catégories'!$B$4,2,1)))</f>
        <v>0</v>
      </c>
      <c r="D38" s="26">
        <f>IF($A38="",0,SUMIFS('Opérations'!$D$5:$D$804,'Opérations'!$B$5:$B$804,$A38,'Opérations'!$A$5:$A$804,"&gt;="&amp;DATE('Catégories'!$B$4,2,1),'Opérations'!$A$5:$A$804,"&lt;"&amp;DATE('Catégories'!$B$4,3,1)))</f>
        <v>0</v>
      </c>
      <c r="E38" s="26">
        <f>IF($A38="",0,SUMIFS('Opérations'!$D$5:$D$804,'Opérations'!$B$5:$B$804,$A38,'Opérations'!$A$5:$A$804,"&gt;="&amp;DATE('Catégories'!$B$4,3,1),'Opérations'!$A$5:$A$804,"&lt;"&amp;DATE('Catégories'!$B$4,4,1)))</f>
        <v>0</v>
      </c>
      <c r="F38" s="26">
        <f>IF($A38="",0,SUMIFS('Opérations'!$D$5:$D$804,'Opérations'!$B$5:$B$804,$A38,'Opérations'!$A$5:$A$804,"&gt;="&amp;DATE('Catégories'!$B$4,4,1),'Opérations'!$A$5:$A$804,"&lt;"&amp;DATE('Catégories'!$B$4,5,1)))</f>
        <v>0</v>
      </c>
      <c r="G38" s="26">
        <f>IF($A38="",0,SUMIFS('Opérations'!$D$5:$D$804,'Opérations'!$B$5:$B$804,$A38,'Opérations'!$A$5:$A$804,"&gt;="&amp;DATE('Catégories'!$B$4,5,1),'Opérations'!$A$5:$A$804,"&lt;"&amp;DATE('Catégories'!$B$4,6,1)))</f>
        <v>0</v>
      </c>
      <c r="H38" s="26">
        <f>IF($A38="",0,SUMIFS('Opérations'!$D$5:$D$804,'Opérations'!$B$5:$B$804,$A38,'Opérations'!$A$5:$A$804,"&gt;="&amp;DATE('Catégories'!$B$4,6,1),'Opérations'!$A$5:$A$804,"&lt;"&amp;DATE('Catégories'!$B$4,7,1)))</f>
        <v>0</v>
      </c>
      <c r="I38" s="26">
        <f>IF($A38="",0,SUMIFS('Opérations'!$D$5:$D$804,'Opérations'!$B$5:$B$804,$A38,'Opérations'!$A$5:$A$804,"&gt;="&amp;DATE('Catégories'!$B$4,7,1),'Opérations'!$A$5:$A$804,"&lt;"&amp;DATE('Catégories'!$B$4,8,1)))</f>
        <v>0</v>
      </c>
      <c r="J38" s="26">
        <f>IF($A38="",0,SUMIFS('Opérations'!$D$5:$D$804,'Opérations'!$B$5:$B$804,$A38,'Opérations'!$A$5:$A$804,"&gt;="&amp;DATE('Catégories'!$B$4,8,1),'Opérations'!$A$5:$A$804,"&lt;"&amp;DATE('Catégories'!$B$4,9,1)))</f>
        <v>0</v>
      </c>
      <c r="K38" s="26">
        <f>IF($A38="",0,SUMIFS('Opérations'!$D$5:$D$804,'Opérations'!$B$5:$B$804,$A38,'Opérations'!$A$5:$A$804,"&gt;="&amp;DATE('Catégories'!$B$4,9,1),'Opérations'!$A$5:$A$804,"&lt;"&amp;DATE('Catégories'!$B$4,10,1)))</f>
        <v>0</v>
      </c>
      <c r="L38" s="26">
        <f>IF($A38="",0,SUMIFS('Opérations'!$D$5:$D$804,'Opérations'!$B$5:$B$804,$A38,'Opérations'!$A$5:$A$804,"&gt;="&amp;DATE('Catégories'!$B$4,10,1),'Opérations'!$A$5:$A$804,"&lt;"&amp;DATE('Catégories'!$B$4,11,1)))</f>
        <v>0</v>
      </c>
      <c r="M38" s="26">
        <f>IF($A38="",0,SUMIFS('Opérations'!$D$5:$D$804,'Opérations'!$B$5:$B$804,$A38,'Opérations'!$A$5:$A$804,"&gt;="&amp;DATE('Catégories'!$B$4,11,1),'Opérations'!$A$5:$A$804,"&lt;"&amp;DATE('Catégories'!$B$4,12,1)))</f>
        <v>0</v>
      </c>
      <c r="N38" s="26">
        <f>IF($A38="",0,SUMIFS('Opérations'!$D$5:$D$804,'Opérations'!$B$5:$B$804,$A38,'Opérations'!$A$5:$A$804,"&gt;="&amp;DATE('Catégories'!$B$4,12,1),'Opérations'!$A$5:$A$804,"&lt;"&amp;DATE('Catégories'!$B$4,13,1)))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IF('Catégories'!A10="","",'Catégories'!A10)</f>
        <v>Activité indépendante</v>
      </c>
      <c r="B39" s="31">
        <f>'Catégories'!D10</f>
        <v>0</v>
      </c>
      <c r="C39" s="31">
        <f>IF($A39="",0,SUMIFS('Opérations'!$D$5:$D$804,'Opérations'!$B$5:$B$804,$A39,'Opérations'!$A$5:$A$804,"&gt;="&amp;DATE('Catégories'!$B$4,1,1),'Opérations'!$A$5:$A$804,"&lt;"&amp;DATE('Catégories'!$B$4,2,1)))</f>
        <v>0</v>
      </c>
      <c r="D39" s="31">
        <f>IF($A39="",0,SUMIFS('Opérations'!$D$5:$D$804,'Opérations'!$B$5:$B$804,$A39,'Opérations'!$A$5:$A$804,"&gt;="&amp;DATE('Catégories'!$B$4,2,1),'Opérations'!$A$5:$A$804,"&lt;"&amp;DATE('Catégories'!$B$4,3,1)))</f>
        <v>0</v>
      </c>
      <c r="E39" s="31">
        <f>IF($A39="",0,SUMIFS('Opérations'!$D$5:$D$804,'Opérations'!$B$5:$B$804,$A39,'Opérations'!$A$5:$A$804,"&gt;="&amp;DATE('Catégories'!$B$4,3,1),'Opérations'!$A$5:$A$804,"&lt;"&amp;DATE('Catégories'!$B$4,4,1)))</f>
        <v>0</v>
      </c>
      <c r="F39" s="31">
        <f>IF($A39="",0,SUMIFS('Opérations'!$D$5:$D$804,'Opérations'!$B$5:$B$804,$A39,'Opérations'!$A$5:$A$804,"&gt;="&amp;DATE('Catégories'!$B$4,4,1),'Opérations'!$A$5:$A$804,"&lt;"&amp;DATE('Catégories'!$B$4,5,1)))</f>
        <v>0</v>
      </c>
      <c r="G39" s="31">
        <f>IF($A39="",0,SUMIFS('Opérations'!$D$5:$D$804,'Opérations'!$B$5:$B$804,$A39,'Opérations'!$A$5:$A$804,"&gt;="&amp;DATE('Catégories'!$B$4,5,1),'Opérations'!$A$5:$A$804,"&lt;"&amp;DATE('Catégories'!$B$4,6,1)))</f>
        <v>0</v>
      </c>
      <c r="H39" s="31">
        <f>IF($A39="",0,SUMIFS('Opérations'!$D$5:$D$804,'Opérations'!$B$5:$B$804,$A39,'Opérations'!$A$5:$A$804,"&gt;="&amp;DATE('Catégories'!$B$4,6,1),'Opérations'!$A$5:$A$804,"&lt;"&amp;DATE('Catégories'!$B$4,7,1)))</f>
        <v>0</v>
      </c>
      <c r="I39" s="31">
        <f>IF($A39="",0,SUMIFS('Opérations'!$D$5:$D$804,'Opérations'!$B$5:$B$804,$A39,'Opérations'!$A$5:$A$804,"&gt;="&amp;DATE('Catégories'!$B$4,7,1),'Opérations'!$A$5:$A$804,"&lt;"&amp;DATE('Catégories'!$B$4,8,1)))</f>
        <v>0</v>
      </c>
      <c r="J39" s="31">
        <f>IF($A39="",0,SUMIFS('Opérations'!$D$5:$D$804,'Opérations'!$B$5:$B$804,$A39,'Opérations'!$A$5:$A$804,"&gt;="&amp;DATE('Catégories'!$B$4,8,1),'Opérations'!$A$5:$A$804,"&lt;"&amp;DATE('Catégories'!$B$4,9,1)))</f>
        <v>0</v>
      </c>
      <c r="K39" s="31">
        <f>IF($A39="",0,SUMIFS('Opérations'!$D$5:$D$804,'Opérations'!$B$5:$B$804,$A39,'Opérations'!$A$5:$A$804,"&gt;="&amp;DATE('Catégories'!$B$4,9,1),'Opérations'!$A$5:$A$804,"&lt;"&amp;DATE('Catégories'!$B$4,10,1)))</f>
        <v>0</v>
      </c>
      <c r="L39" s="31">
        <f>IF($A39="",0,SUMIFS('Opérations'!$D$5:$D$804,'Opérations'!$B$5:$B$804,$A39,'Opérations'!$A$5:$A$804,"&gt;="&amp;DATE('Catégories'!$B$4,10,1),'Opérations'!$A$5:$A$804,"&lt;"&amp;DATE('Catégories'!$B$4,11,1)))</f>
        <v>0</v>
      </c>
      <c r="M39" s="31">
        <f>IF($A39="",0,SUMIFS('Opérations'!$D$5:$D$804,'Opérations'!$B$5:$B$804,$A39,'Opérations'!$A$5:$A$804,"&gt;="&amp;DATE('Catégories'!$B$4,11,1),'Opérations'!$A$5:$A$804,"&lt;"&amp;DATE('Catégories'!$B$4,12,1)))</f>
        <v>0</v>
      </c>
      <c r="N39" s="31">
        <f>IF($A39="",0,SUMIFS('Opérations'!$D$5:$D$804,'Opérations'!$B$5:$B$804,$A39,'Opérations'!$A$5:$A$804,"&gt;="&amp;DATE('Catégories'!$B$4,12,1),'Opérations'!$A$5:$A$804,"&lt;"&amp;DATE('Catégories'!$B$4,13,1)))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IF('Catégories'!A11="","",'Catégories'!A11)</f>
        <v>Revenus locatifs</v>
      </c>
      <c r="B40" s="26">
        <f>'Catégories'!D11</f>
        <v>0</v>
      </c>
      <c r="C40" s="26">
        <f>IF($A40="",0,SUMIFS('Opérations'!$D$5:$D$804,'Opérations'!$B$5:$B$804,$A40,'Opérations'!$A$5:$A$804,"&gt;="&amp;DATE('Catégories'!$B$4,1,1),'Opérations'!$A$5:$A$804,"&lt;"&amp;DATE('Catégories'!$B$4,2,1)))</f>
        <v>0</v>
      </c>
      <c r="D40" s="26">
        <f>IF($A40="",0,SUMIFS('Opérations'!$D$5:$D$804,'Opérations'!$B$5:$B$804,$A40,'Opérations'!$A$5:$A$804,"&gt;="&amp;DATE('Catégories'!$B$4,2,1),'Opérations'!$A$5:$A$804,"&lt;"&amp;DATE('Catégories'!$B$4,3,1)))</f>
        <v>0</v>
      </c>
      <c r="E40" s="26">
        <f>IF($A40="",0,SUMIFS('Opérations'!$D$5:$D$804,'Opérations'!$B$5:$B$804,$A40,'Opérations'!$A$5:$A$804,"&gt;="&amp;DATE('Catégories'!$B$4,3,1),'Opérations'!$A$5:$A$804,"&lt;"&amp;DATE('Catégories'!$B$4,4,1)))</f>
        <v>0</v>
      </c>
      <c r="F40" s="26">
        <f>IF($A40="",0,SUMIFS('Opérations'!$D$5:$D$804,'Opérations'!$B$5:$B$804,$A40,'Opérations'!$A$5:$A$804,"&gt;="&amp;DATE('Catégories'!$B$4,4,1),'Opérations'!$A$5:$A$804,"&lt;"&amp;DATE('Catégories'!$B$4,5,1)))</f>
        <v>0</v>
      </c>
      <c r="G40" s="26">
        <f>IF($A40="",0,SUMIFS('Opérations'!$D$5:$D$804,'Opérations'!$B$5:$B$804,$A40,'Opérations'!$A$5:$A$804,"&gt;="&amp;DATE('Catégories'!$B$4,5,1),'Opérations'!$A$5:$A$804,"&lt;"&amp;DATE('Catégories'!$B$4,6,1)))</f>
        <v>0</v>
      </c>
      <c r="H40" s="26">
        <f>IF($A40="",0,SUMIFS('Opérations'!$D$5:$D$804,'Opérations'!$B$5:$B$804,$A40,'Opérations'!$A$5:$A$804,"&gt;="&amp;DATE('Catégories'!$B$4,6,1),'Opérations'!$A$5:$A$804,"&lt;"&amp;DATE('Catégories'!$B$4,7,1)))</f>
        <v>0</v>
      </c>
      <c r="I40" s="26">
        <f>IF($A40="",0,SUMIFS('Opérations'!$D$5:$D$804,'Opérations'!$B$5:$B$804,$A40,'Opérations'!$A$5:$A$804,"&gt;="&amp;DATE('Catégories'!$B$4,7,1),'Opérations'!$A$5:$A$804,"&lt;"&amp;DATE('Catégories'!$B$4,8,1)))</f>
        <v>0</v>
      </c>
      <c r="J40" s="26">
        <f>IF($A40="",0,SUMIFS('Opérations'!$D$5:$D$804,'Opérations'!$B$5:$B$804,$A40,'Opérations'!$A$5:$A$804,"&gt;="&amp;DATE('Catégories'!$B$4,8,1),'Opérations'!$A$5:$A$804,"&lt;"&amp;DATE('Catégories'!$B$4,9,1)))</f>
        <v>0</v>
      </c>
      <c r="K40" s="26">
        <f>IF($A40="",0,SUMIFS('Opérations'!$D$5:$D$804,'Opérations'!$B$5:$B$804,$A40,'Opérations'!$A$5:$A$804,"&gt;="&amp;DATE('Catégories'!$B$4,9,1),'Opérations'!$A$5:$A$804,"&lt;"&amp;DATE('Catégories'!$B$4,10,1)))</f>
        <v>0</v>
      </c>
      <c r="L40" s="26">
        <f>IF($A40="",0,SUMIFS('Opérations'!$D$5:$D$804,'Opérations'!$B$5:$B$804,$A40,'Opérations'!$A$5:$A$804,"&gt;="&amp;DATE('Catégories'!$B$4,10,1),'Opérations'!$A$5:$A$804,"&lt;"&amp;DATE('Catégories'!$B$4,11,1)))</f>
        <v>0</v>
      </c>
      <c r="M40" s="26">
        <f>IF($A40="",0,SUMIFS('Opérations'!$D$5:$D$804,'Opérations'!$B$5:$B$804,$A40,'Opérations'!$A$5:$A$804,"&gt;="&amp;DATE('Catégories'!$B$4,11,1),'Opérations'!$A$5:$A$804,"&lt;"&amp;DATE('Catégories'!$B$4,12,1)))</f>
        <v>0</v>
      </c>
      <c r="N40" s="26">
        <f>IF($A40="",0,SUMIFS('Opérations'!$D$5:$D$804,'Opérations'!$B$5:$B$804,$A40,'Opérations'!$A$5:$A$804,"&gt;="&amp;DATE('Catégories'!$B$4,12,1),'Opérations'!$A$5:$A$804,"&lt;"&amp;DATE('Catégories'!$B$4,13,1)))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IF('Catégories'!A12="","",'Catégories'!A12)</f>
        <v>Autres revenus</v>
      </c>
      <c r="B41" s="31">
        <f>'Catégories'!D12</f>
        <v>0</v>
      </c>
      <c r="C41" s="31">
        <f>IF($A41="",0,SUMIFS('Opérations'!$D$5:$D$804,'Opérations'!$B$5:$B$804,$A41,'Opérations'!$A$5:$A$804,"&gt;="&amp;DATE('Catégories'!$B$4,1,1),'Opérations'!$A$5:$A$804,"&lt;"&amp;DATE('Catégories'!$B$4,2,1)))</f>
        <v>0</v>
      </c>
      <c r="D41" s="31">
        <f>IF($A41="",0,SUMIFS('Opérations'!$D$5:$D$804,'Opérations'!$B$5:$B$804,$A41,'Opérations'!$A$5:$A$804,"&gt;="&amp;DATE('Catégories'!$B$4,2,1),'Opérations'!$A$5:$A$804,"&lt;"&amp;DATE('Catégories'!$B$4,3,1)))</f>
        <v>0</v>
      </c>
      <c r="E41" s="31">
        <f>IF($A41="",0,SUMIFS('Opérations'!$D$5:$D$804,'Opérations'!$B$5:$B$804,$A41,'Opérations'!$A$5:$A$804,"&gt;="&amp;DATE('Catégories'!$B$4,3,1),'Opérations'!$A$5:$A$804,"&lt;"&amp;DATE('Catégories'!$B$4,4,1)))</f>
        <v>0</v>
      </c>
      <c r="F41" s="31">
        <f>IF($A41="",0,SUMIFS('Opérations'!$D$5:$D$804,'Opérations'!$B$5:$B$804,$A41,'Opérations'!$A$5:$A$804,"&gt;="&amp;DATE('Catégories'!$B$4,4,1),'Opérations'!$A$5:$A$804,"&lt;"&amp;DATE('Catégories'!$B$4,5,1)))</f>
        <v>0</v>
      </c>
      <c r="G41" s="31">
        <f>IF($A41="",0,SUMIFS('Opérations'!$D$5:$D$804,'Opérations'!$B$5:$B$804,$A41,'Opérations'!$A$5:$A$804,"&gt;="&amp;DATE('Catégories'!$B$4,5,1),'Opérations'!$A$5:$A$804,"&lt;"&amp;DATE('Catégories'!$B$4,6,1)))</f>
        <v>0</v>
      </c>
      <c r="H41" s="31">
        <f>IF($A41="",0,SUMIFS('Opérations'!$D$5:$D$804,'Opérations'!$B$5:$B$804,$A41,'Opérations'!$A$5:$A$804,"&gt;="&amp;DATE('Catégories'!$B$4,6,1),'Opérations'!$A$5:$A$804,"&lt;"&amp;DATE('Catégories'!$B$4,7,1)))</f>
        <v>0</v>
      </c>
      <c r="I41" s="31">
        <f>IF($A41="",0,SUMIFS('Opérations'!$D$5:$D$804,'Opérations'!$B$5:$B$804,$A41,'Opérations'!$A$5:$A$804,"&gt;="&amp;DATE('Catégories'!$B$4,7,1),'Opérations'!$A$5:$A$804,"&lt;"&amp;DATE('Catégories'!$B$4,8,1)))</f>
        <v>0</v>
      </c>
      <c r="J41" s="31">
        <f>IF($A41="",0,SUMIFS('Opérations'!$D$5:$D$804,'Opérations'!$B$5:$B$804,$A41,'Opérations'!$A$5:$A$804,"&gt;="&amp;DATE('Catégories'!$B$4,8,1),'Opérations'!$A$5:$A$804,"&lt;"&amp;DATE('Catégories'!$B$4,9,1)))</f>
        <v>0</v>
      </c>
      <c r="K41" s="31">
        <f>IF($A41="",0,SUMIFS('Opérations'!$D$5:$D$804,'Opérations'!$B$5:$B$804,$A41,'Opérations'!$A$5:$A$804,"&gt;="&amp;DATE('Catégories'!$B$4,9,1),'Opérations'!$A$5:$A$804,"&lt;"&amp;DATE('Catégories'!$B$4,10,1)))</f>
        <v>0</v>
      </c>
      <c r="L41" s="31">
        <f>IF($A41="",0,SUMIFS('Opérations'!$D$5:$D$804,'Opérations'!$B$5:$B$804,$A41,'Opérations'!$A$5:$A$804,"&gt;="&amp;DATE('Catégories'!$B$4,10,1),'Opérations'!$A$5:$A$804,"&lt;"&amp;DATE('Catégories'!$B$4,11,1)))</f>
        <v>0</v>
      </c>
      <c r="M41" s="31">
        <f>IF($A41="",0,SUMIFS('Opérations'!$D$5:$D$804,'Opérations'!$B$5:$B$804,$A41,'Opérations'!$A$5:$A$804,"&gt;="&amp;DATE('Catégories'!$B$4,11,1),'Opérations'!$A$5:$A$804,"&lt;"&amp;DATE('Catégories'!$B$4,12,1)))</f>
        <v>0</v>
      </c>
      <c r="N41" s="31">
        <f>IF($A41="",0,SUMIFS('Opérations'!$D$5:$D$804,'Opérations'!$B$5:$B$804,$A41,'Opérations'!$A$5:$A$804,"&gt;="&amp;DATE('Catégories'!$B$4,12,1),'Opérations'!$A$5:$A$804,"&lt;"&amp;DATE('Catégories'!$B$4,13,1)))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IF('Catégories'!A13="","",'Catégories'!A13)</f>
        <v>Logement (loyer / crédit)</v>
      </c>
      <c r="B42" s="26">
        <f>'Catégories'!D13</f>
        <v>0</v>
      </c>
      <c r="C42" s="26">
        <f>IF($A42="",0,SUMIFS('Opérations'!$D$5:$D$804,'Opérations'!$B$5:$B$804,$A42,'Opérations'!$A$5:$A$804,"&gt;="&amp;DATE('Catégories'!$B$4,1,1),'Opérations'!$A$5:$A$804,"&lt;"&amp;DATE('Catégories'!$B$4,2,1)))</f>
        <v>850</v>
      </c>
      <c r="D42" s="26">
        <f>IF($A42="",0,SUMIFS('Opérations'!$D$5:$D$804,'Opérations'!$B$5:$B$804,$A42,'Opérations'!$A$5:$A$804,"&gt;="&amp;DATE('Catégories'!$B$4,2,1),'Opérations'!$A$5:$A$804,"&lt;"&amp;DATE('Catégories'!$B$4,3,1)))</f>
        <v>0</v>
      </c>
      <c r="E42" s="26">
        <f>IF($A42="",0,SUMIFS('Opérations'!$D$5:$D$804,'Opérations'!$B$5:$B$804,$A42,'Opérations'!$A$5:$A$804,"&gt;="&amp;DATE('Catégories'!$B$4,3,1),'Opérations'!$A$5:$A$804,"&lt;"&amp;DATE('Catégories'!$B$4,4,1)))</f>
        <v>0</v>
      </c>
      <c r="F42" s="26">
        <f>IF($A42="",0,SUMIFS('Opérations'!$D$5:$D$804,'Opérations'!$B$5:$B$804,$A42,'Opérations'!$A$5:$A$804,"&gt;="&amp;DATE('Catégories'!$B$4,4,1),'Opérations'!$A$5:$A$804,"&lt;"&amp;DATE('Catégories'!$B$4,5,1)))</f>
        <v>0</v>
      </c>
      <c r="G42" s="26">
        <f>IF($A42="",0,SUMIFS('Opérations'!$D$5:$D$804,'Opérations'!$B$5:$B$804,$A42,'Opérations'!$A$5:$A$804,"&gt;="&amp;DATE('Catégories'!$B$4,5,1),'Opérations'!$A$5:$A$804,"&lt;"&amp;DATE('Catégories'!$B$4,6,1)))</f>
        <v>0</v>
      </c>
      <c r="H42" s="26">
        <f>IF($A42="",0,SUMIFS('Opérations'!$D$5:$D$804,'Opérations'!$B$5:$B$804,$A42,'Opérations'!$A$5:$A$804,"&gt;="&amp;DATE('Catégories'!$B$4,6,1),'Opérations'!$A$5:$A$804,"&lt;"&amp;DATE('Catégories'!$B$4,7,1)))</f>
        <v>0</v>
      </c>
      <c r="I42" s="26">
        <f>IF($A42="",0,SUMIFS('Opérations'!$D$5:$D$804,'Opérations'!$B$5:$B$804,$A42,'Opérations'!$A$5:$A$804,"&gt;="&amp;DATE('Catégories'!$B$4,7,1),'Opérations'!$A$5:$A$804,"&lt;"&amp;DATE('Catégories'!$B$4,8,1)))</f>
        <v>0</v>
      </c>
      <c r="J42" s="26">
        <f>IF($A42="",0,SUMIFS('Opérations'!$D$5:$D$804,'Opérations'!$B$5:$B$804,$A42,'Opérations'!$A$5:$A$804,"&gt;="&amp;DATE('Catégories'!$B$4,8,1),'Opérations'!$A$5:$A$804,"&lt;"&amp;DATE('Catégories'!$B$4,9,1)))</f>
        <v>0</v>
      </c>
      <c r="K42" s="26">
        <f>IF($A42="",0,SUMIFS('Opérations'!$D$5:$D$804,'Opérations'!$B$5:$B$804,$A42,'Opérations'!$A$5:$A$804,"&gt;="&amp;DATE('Catégories'!$B$4,9,1),'Opérations'!$A$5:$A$804,"&lt;"&amp;DATE('Catégories'!$B$4,10,1)))</f>
        <v>0</v>
      </c>
      <c r="L42" s="26">
        <f>IF($A42="",0,SUMIFS('Opérations'!$D$5:$D$804,'Opérations'!$B$5:$B$804,$A42,'Opérations'!$A$5:$A$804,"&gt;="&amp;DATE('Catégories'!$B$4,10,1),'Opérations'!$A$5:$A$804,"&lt;"&amp;DATE('Catégories'!$B$4,11,1)))</f>
        <v>0</v>
      </c>
      <c r="M42" s="26">
        <f>IF($A42="",0,SUMIFS('Opérations'!$D$5:$D$804,'Opérations'!$B$5:$B$804,$A42,'Opérations'!$A$5:$A$804,"&gt;="&amp;DATE('Catégories'!$B$4,11,1),'Opérations'!$A$5:$A$804,"&lt;"&amp;DATE('Catégories'!$B$4,12,1)))</f>
        <v>0</v>
      </c>
      <c r="N42" s="26">
        <f>IF($A42="",0,SUMIFS('Opérations'!$D$5:$D$804,'Opérations'!$B$5:$B$804,$A42,'Opérations'!$A$5:$A$804,"&gt;="&amp;DATE('Catégories'!$B$4,12,1),'Opérations'!$A$5:$A$804,"&lt;"&amp;DATE('Catégories'!$B$4,13,1)))</f>
        <v>0</v>
      </c>
      <c r="O42" s="27">
        <f>SUM(C42:N42)</f>
        <v>850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IF('Catégories'!A14="","",'Catégories'!A14)</f>
        <v>Énergie et eau</v>
      </c>
      <c r="B43" s="31">
        <f>'Catégories'!D14</f>
        <v>0</v>
      </c>
      <c r="C43" s="31">
        <f>IF($A43="",0,SUMIFS('Opérations'!$D$5:$D$804,'Opérations'!$B$5:$B$804,$A43,'Opérations'!$A$5:$A$804,"&gt;="&amp;DATE('Catégories'!$B$4,1,1),'Opérations'!$A$5:$A$804,"&lt;"&amp;DATE('Catégories'!$B$4,2,1)))</f>
        <v>120</v>
      </c>
      <c r="D43" s="31">
        <f>IF($A43="",0,SUMIFS('Opérations'!$D$5:$D$804,'Opérations'!$B$5:$B$804,$A43,'Opérations'!$A$5:$A$804,"&gt;="&amp;DATE('Catégories'!$B$4,2,1),'Opérations'!$A$5:$A$804,"&lt;"&amp;DATE('Catégories'!$B$4,3,1)))</f>
        <v>0</v>
      </c>
      <c r="E43" s="31">
        <f>IF($A43="",0,SUMIFS('Opérations'!$D$5:$D$804,'Opérations'!$B$5:$B$804,$A43,'Opérations'!$A$5:$A$804,"&gt;="&amp;DATE('Catégories'!$B$4,3,1),'Opérations'!$A$5:$A$804,"&lt;"&amp;DATE('Catégories'!$B$4,4,1)))</f>
        <v>0</v>
      </c>
      <c r="F43" s="31">
        <f>IF($A43="",0,SUMIFS('Opérations'!$D$5:$D$804,'Opérations'!$B$5:$B$804,$A43,'Opérations'!$A$5:$A$804,"&gt;="&amp;DATE('Catégories'!$B$4,4,1),'Opérations'!$A$5:$A$804,"&lt;"&amp;DATE('Catégories'!$B$4,5,1)))</f>
        <v>0</v>
      </c>
      <c r="G43" s="31">
        <f>IF($A43="",0,SUMIFS('Opérations'!$D$5:$D$804,'Opérations'!$B$5:$B$804,$A43,'Opérations'!$A$5:$A$804,"&gt;="&amp;DATE('Catégories'!$B$4,5,1),'Opérations'!$A$5:$A$804,"&lt;"&amp;DATE('Catégories'!$B$4,6,1)))</f>
        <v>0</v>
      </c>
      <c r="H43" s="31">
        <f>IF($A43="",0,SUMIFS('Opérations'!$D$5:$D$804,'Opérations'!$B$5:$B$804,$A43,'Opérations'!$A$5:$A$804,"&gt;="&amp;DATE('Catégories'!$B$4,6,1),'Opérations'!$A$5:$A$804,"&lt;"&amp;DATE('Catégories'!$B$4,7,1)))</f>
        <v>0</v>
      </c>
      <c r="I43" s="31">
        <f>IF($A43="",0,SUMIFS('Opérations'!$D$5:$D$804,'Opérations'!$B$5:$B$804,$A43,'Opérations'!$A$5:$A$804,"&gt;="&amp;DATE('Catégories'!$B$4,7,1),'Opérations'!$A$5:$A$804,"&lt;"&amp;DATE('Catégories'!$B$4,8,1)))</f>
        <v>0</v>
      </c>
      <c r="J43" s="31">
        <f>IF($A43="",0,SUMIFS('Opérations'!$D$5:$D$804,'Opérations'!$B$5:$B$804,$A43,'Opérations'!$A$5:$A$804,"&gt;="&amp;DATE('Catégories'!$B$4,8,1),'Opérations'!$A$5:$A$804,"&lt;"&amp;DATE('Catégories'!$B$4,9,1)))</f>
        <v>0</v>
      </c>
      <c r="K43" s="31">
        <f>IF($A43="",0,SUMIFS('Opérations'!$D$5:$D$804,'Opérations'!$B$5:$B$804,$A43,'Opérations'!$A$5:$A$804,"&gt;="&amp;DATE('Catégories'!$B$4,9,1),'Opérations'!$A$5:$A$804,"&lt;"&amp;DATE('Catégories'!$B$4,10,1)))</f>
        <v>0</v>
      </c>
      <c r="L43" s="31">
        <f>IF($A43="",0,SUMIFS('Opérations'!$D$5:$D$804,'Opérations'!$B$5:$B$804,$A43,'Opérations'!$A$5:$A$804,"&gt;="&amp;DATE('Catégories'!$B$4,10,1),'Opérations'!$A$5:$A$804,"&lt;"&amp;DATE('Catégories'!$B$4,11,1)))</f>
        <v>0</v>
      </c>
      <c r="M43" s="31">
        <f>IF($A43="",0,SUMIFS('Opérations'!$D$5:$D$804,'Opérations'!$B$5:$B$804,$A43,'Opérations'!$A$5:$A$804,"&gt;="&amp;DATE('Catégories'!$B$4,11,1),'Opérations'!$A$5:$A$804,"&lt;"&amp;DATE('Catégories'!$B$4,12,1)))</f>
        <v>0</v>
      </c>
      <c r="N43" s="31">
        <f>IF($A43="",0,SUMIFS('Opérations'!$D$5:$D$804,'Opérations'!$B$5:$B$804,$A43,'Opérations'!$A$5:$A$804,"&gt;="&amp;DATE('Catégories'!$B$4,12,1),'Opérations'!$A$5:$A$804,"&lt;"&amp;DATE('Catégories'!$B$4,13,1)))</f>
        <v>0</v>
      </c>
      <c r="O43" s="32">
        <f>SUM(C43:N43)</f>
        <v>120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IF('Catégories'!A15="","",'Catégories'!A15)</f>
        <v>Courses alimentaires</v>
      </c>
      <c r="B44" s="26">
        <f>'Catégories'!D15</f>
        <v>0</v>
      </c>
      <c r="C44" s="26">
        <f>IF($A44="",0,SUMIFS('Opérations'!$D$5:$D$804,'Opérations'!$B$5:$B$804,$A44,'Opérations'!$A$5:$A$804,"&gt;="&amp;DATE('Catégories'!$B$4,1,1),'Opérations'!$A$5:$A$804,"&lt;"&amp;DATE('Catégories'!$B$4,2,1)))</f>
        <v>170.6</v>
      </c>
      <c r="D44" s="26">
        <f>IF($A44="",0,SUMIFS('Opérations'!$D$5:$D$804,'Opérations'!$B$5:$B$804,$A44,'Opérations'!$A$5:$A$804,"&gt;="&amp;DATE('Catégories'!$B$4,2,1),'Opérations'!$A$5:$A$804,"&lt;"&amp;DATE('Catégories'!$B$4,3,1)))</f>
        <v>0</v>
      </c>
      <c r="E44" s="26">
        <f>IF($A44="",0,SUMIFS('Opérations'!$D$5:$D$804,'Opérations'!$B$5:$B$804,$A44,'Opérations'!$A$5:$A$804,"&gt;="&amp;DATE('Catégories'!$B$4,3,1),'Opérations'!$A$5:$A$804,"&lt;"&amp;DATE('Catégories'!$B$4,4,1)))</f>
        <v>0</v>
      </c>
      <c r="F44" s="26">
        <f>IF($A44="",0,SUMIFS('Opérations'!$D$5:$D$804,'Opérations'!$B$5:$B$804,$A44,'Opérations'!$A$5:$A$804,"&gt;="&amp;DATE('Catégories'!$B$4,4,1),'Opérations'!$A$5:$A$804,"&lt;"&amp;DATE('Catégories'!$B$4,5,1)))</f>
        <v>0</v>
      </c>
      <c r="G44" s="26">
        <f>IF($A44="",0,SUMIFS('Opérations'!$D$5:$D$804,'Opérations'!$B$5:$B$804,$A44,'Opérations'!$A$5:$A$804,"&gt;="&amp;DATE('Catégories'!$B$4,5,1),'Opérations'!$A$5:$A$804,"&lt;"&amp;DATE('Catégories'!$B$4,6,1)))</f>
        <v>0</v>
      </c>
      <c r="H44" s="26">
        <f>IF($A44="",0,SUMIFS('Opérations'!$D$5:$D$804,'Opérations'!$B$5:$B$804,$A44,'Opérations'!$A$5:$A$804,"&gt;="&amp;DATE('Catégories'!$B$4,6,1),'Opérations'!$A$5:$A$804,"&lt;"&amp;DATE('Catégories'!$B$4,7,1)))</f>
        <v>0</v>
      </c>
      <c r="I44" s="26">
        <f>IF($A44="",0,SUMIFS('Opérations'!$D$5:$D$804,'Opérations'!$B$5:$B$804,$A44,'Opérations'!$A$5:$A$804,"&gt;="&amp;DATE('Catégories'!$B$4,7,1),'Opérations'!$A$5:$A$804,"&lt;"&amp;DATE('Catégories'!$B$4,8,1)))</f>
        <v>0</v>
      </c>
      <c r="J44" s="26">
        <f>IF($A44="",0,SUMIFS('Opérations'!$D$5:$D$804,'Opérations'!$B$5:$B$804,$A44,'Opérations'!$A$5:$A$804,"&gt;="&amp;DATE('Catégories'!$B$4,8,1),'Opérations'!$A$5:$A$804,"&lt;"&amp;DATE('Catégories'!$B$4,9,1)))</f>
        <v>0</v>
      </c>
      <c r="K44" s="26">
        <f>IF($A44="",0,SUMIFS('Opérations'!$D$5:$D$804,'Opérations'!$B$5:$B$804,$A44,'Opérations'!$A$5:$A$804,"&gt;="&amp;DATE('Catégories'!$B$4,9,1),'Opérations'!$A$5:$A$804,"&lt;"&amp;DATE('Catégories'!$B$4,10,1)))</f>
        <v>0</v>
      </c>
      <c r="L44" s="26">
        <f>IF($A44="",0,SUMIFS('Opérations'!$D$5:$D$804,'Opérations'!$B$5:$B$804,$A44,'Opérations'!$A$5:$A$804,"&gt;="&amp;DATE('Catégories'!$B$4,10,1),'Opérations'!$A$5:$A$804,"&lt;"&amp;DATE('Catégories'!$B$4,11,1)))</f>
        <v>0</v>
      </c>
      <c r="M44" s="26">
        <f>IF($A44="",0,SUMIFS('Opérations'!$D$5:$D$804,'Opérations'!$B$5:$B$804,$A44,'Opérations'!$A$5:$A$804,"&gt;="&amp;DATE('Catégories'!$B$4,11,1),'Opérations'!$A$5:$A$804,"&lt;"&amp;DATE('Catégories'!$B$4,12,1)))</f>
        <v>0</v>
      </c>
      <c r="N44" s="26">
        <f>IF($A44="",0,SUMIFS('Opérations'!$D$5:$D$804,'Opérations'!$B$5:$B$804,$A44,'Opérations'!$A$5:$A$804,"&gt;="&amp;DATE('Catégories'!$B$4,12,1),'Opérations'!$A$5:$A$804,"&lt;"&amp;DATE('Catégories'!$B$4,13,1)))</f>
        <v>0</v>
      </c>
      <c r="O44" s="27">
        <f>SUM(C44:N44)</f>
        <v>170.6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IF('Catégories'!A16="","",'Catégories'!A16)</f>
        <v>Transport et voiture</v>
      </c>
      <c r="B45" s="31">
        <f>'Catégories'!D16</f>
        <v>0</v>
      </c>
      <c r="C45" s="31">
        <f>IF($A45="",0,SUMIFS('Opérations'!$D$5:$D$804,'Opérations'!$B$5:$B$804,$A45,'Opérations'!$A$5:$A$804,"&gt;="&amp;DATE('Catégories'!$B$4,1,1),'Opérations'!$A$5:$A$804,"&lt;"&amp;DATE('Catégories'!$B$4,2,1)))</f>
        <v>60</v>
      </c>
      <c r="D45" s="31">
        <f>IF($A45="",0,SUMIFS('Opérations'!$D$5:$D$804,'Opérations'!$B$5:$B$804,$A45,'Opérations'!$A$5:$A$804,"&gt;="&amp;DATE('Catégories'!$B$4,2,1),'Opérations'!$A$5:$A$804,"&lt;"&amp;DATE('Catégories'!$B$4,3,1)))</f>
        <v>0</v>
      </c>
      <c r="E45" s="31">
        <f>IF($A45="",0,SUMIFS('Opérations'!$D$5:$D$804,'Opérations'!$B$5:$B$804,$A45,'Opérations'!$A$5:$A$804,"&gt;="&amp;DATE('Catégories'!$B$4,3,1),'Opérations'!$A$5:$A$804,"&lt;"&amp;DATE('Catégories'!$B$4,4,1)))</f>
        <v>0</v>
      </c>
      <c r="F45" s="31">
        <f>IF($A45="",0,SUMIFS('Opérations'!$D$5:$D$804,'Opérations'!$B$5:$B$804,$A45,'Opérations'!$A$5:$A$804,"&gt;="&amp;DATE('Catégories'!$B$4,4,1),'Opérations'!$A$5:$A$804,"&lt;"&amp;DATE('Catégories'!$B$4,5,1)))</f>
        <v>0</v>
      </c>
      <c r="G45" s="31">
        <f>IF($A45="",0,SUMIFS('Opérations'!$D$5:$D$804,'Opérations'!$B$5:$B$804,$A45,'Opérations'!$A$5:$A$804,"&gt;="&amp;DATE('Catégories'!$B$4,5,1),'Opérations'!$A$5:$A$804,"&lt;"&amp;DATE('Catégories'!$B$4,6,1)))</f>
        <v>0</v>
      </c>
      <c r="H45" s="31">
        <f>IF($A45="",0,SUMIFS('Opérations'!$D$5:$D$804,'Opérations'!$B$5:$B$804,$A45,'Opérations'!$A$5:$A$804,"&gt;="&amp;DATE('Catégories'!$B$4,6,1),'Opérations'!$A$5:$A$804,"&lt;"&amp;DATE('Catégories'!$B$4,7,1)))</f>
        <v>0</v>
      </c>
      <c r="I45" s="31">
        <f>IF($A45="",0,SUMIFS('Opérations'!$D$5:$D$804,'Opérations'!$B$5:$B$804,$A45,'Opérations'!$A$5:$A$804,"&gt;="&amp;DATE('Catégories'!$B$4,7,1),'Opérations'!$A$5:$A$804,"&lt;"&amp;DATE('Catégories'!$B$4,8,1)))</f>
        <v>0</v>
      </c>
      <c r="J45" s="31">
        <f>IF($A45="",0,SUMIFS('Opérations'!$D$5:$D$804,'Opérations'!$B$5:$B$804,$A45,'Opérations'!$A$5:$A$804,"&gt;="&amp;DATE('Catégories'!$B$4,8,1),'Opérations'!$A$5:$A$804,"&lt;"&amp;DATE('Catégories'!$B$4,9,1)))</f>
        <v>0</v>
      </c>
      <c r="K45" s="31">
        <f>IF($A45="",0,SUMIFS('Opérations'!$D$5:$D$804,'Opérations'!$B$5:$B$804,$A45,'Opérations'!$A$5:$A$804,"&gt;="&amp;DATE('Catégories'!$B$4,9,1),'Opérations'!$A$5:$A$804,"&lt;"&amp;DATE('Catégories'!$B$4,10,1)))</f>
        <v>0</v>
      </c>
      <c r="L45" s="31">
        <f>IF($A45="",0,SUMIFS('Opérations'!$D$5:$D$804,'Opérations'!$B$5:$B$804,$A45,'Opérations'!$A$5:$A$804,"&gt;="&amp;DATE('Catégories'!$B$4,10,1),'Opérations'!$A$5:$A$804,"&lt;"&amp;DATE('Catégories'!$B$4,11,1)))</f>
        <v>0</v>
      </c>
      <c r="M45" s="31">
        <f>IF($A45="",0,SUMIFS('Opérations'!$D$5:$D$804,'Opérations'!$B$5:$B$804,$A45,'Opérations'!$A$5:$A$804,"&gt;="&amp;DATE('Catégories'!$B$4,11,1),'Opérations'!$A$5:$A$804,"&lt;"&amp;DATE('Catégories'!$B$4,12,1)))</f>
        <v>0</v>
      </c>
      <c r="N45" s="31">
        <f>IF($A45="",0,SUMIFS('Opérations'!$D$5:$D$804,'Opérations'!$B$5:$B$804,$A45,'Opérations'!$A$5:$A$804,"&gt;="&amp;DATE('Catégories'!$B$4,12,1),'Opérations'!$A$5:$A$804,"&lt;"&amp;DATE('Catégories'!$B$4,13,1)))</f>
        <v>0</v>
      </c>
      <c r="O45" s="32">
        <f>SUM(C45:N45)</f>
        <v>60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IF('Catégories'!A17="","",'Catégories'!A17)</f>
        <v>Téléphone et internet</v>
      </c>
      <c r="B46" s="26">
        <f>'Catégories'!D17</f>
        <v>0</v>
      </c>
      <c r="C46" s="26">
        <f>IF($A46="",0,SUMIFS('Opérations'!$D$5:$D$804,'Opérations'!$B$5:$B$804,$A46,'Opérations'!$A$5:$A$804,"&gt;="&amp;DATE('Catégories'!$B$4,1,1),'Opérations'!$A$5:$A$804,"&lt;"&amp;DATE('Catégories'!$B$4,2,1)))</f>
        <v>35</v>
      </c>
      <c r="D46" s="26">
        <f>IF($A46="",0,SUMIFS('Opérations'!$D$5:$D$804,'Opérations'!$B$5:$B$804,$A46,'Opérations'!$A$5:$A$804,"&gt;="&amp;DATE('Catégories'!$B$4,2,1),'Opérations'!$A$5:$A$804,"&lt;"&amp;DATE('Catégories'!$B$4,3,1)))</f>
        <v>0</v>
      </c>
      <c r="E46" s="26">
        <f>IF($A46="",0,SUMIFS('Opérations'!$D$5:$D$804,'Opérations'!$B$5:$B$804,$A46,'Opérations'!$A$5:$A$804,"&gt;="&amp;DATE('Catégories'!$B$4,3,1),'Opérations'!$A$5:$A$804,"&lt;"&amp;DATE('Catégories'!$B$4,4,1)))</f>
        <v>0</v>
      </c>
      <c r="F46" s="26">
        <f>IF($A46="",0,SUMIFS('Opérations'!$D$5:$D$804,'Opérations'!$B$5:$B$804,$A46,'Opérations'!$A$5:$A$804,"&gt;="&amp;DATE('Catégories'!$B$4,4,1),'Opérations'!$A$5:$A$804,"&lt;"&amp;DATE('Catégories'!$B$4,5,1)))</f>
        <v>0</v>
      </c>
      <c r="G46" s="26">
        <f>IF($A46="",0,SUMIFS('Opérations'!$D$5:$D$804,'Opérations'!$B$5:$B$804,$A46,'Opérations'!$A$5:$A$804,"&gt;="&amp;DATE('Catégories'!$B$4,5,1),'Opérations'!$A$5:$A$804,"&lt;"&amp;DATE('Catégories'!$B$4,6,1)))</f>
        <v>0</v>
      </c>
      <c r="H46" s="26">
        <f>IF($A46="",0,SUMIFS('Opérations'!$D$5:$D$804,'Opérations'!$B$5:$B$804,$A46,'Opérations'!$A$5:$A$804,"&gt;="&amp;DATE('Catégories'!$B$4,6,1),'Opérations'!$A$5:$A$804,"&lt;"&amp;DATE('Catégories'!$B$4,7,1)))</f>
        <v>0</v>
      </c>
      <c r="I46" s="26">
        <f>IF($A46="",0,SUMIFS('Opérations'!$D$5:$D$804,'Opérations'!$B$5:$B$804,$A46,'Opérations'!$A$5:$A$804,"&gt;="&amp;DATE('Catégories'!$B$4,7,1),'Opérations'!$A$5:$A$804,"&lt;"&amp;DATE('Catégories'!$B$4,8,1)))</f>
        <v>0</v>
      </c>
      <c r="J46" s="26">
        <f>IF($A46="",0,SUMIFS('Opérations'!$D$5:$D$804,'Opérations'!$B$5:$B$804,$A46,'Opérations'!$A$5:$A$804,"&gt;="&amp;DATE('Catégories'!$B$4,8,1),'Opérations'!$A$5:$A$804,"&lt;"&amp;DATE('Catégories'!$B$4,9,1)))</f>
        <v>0</v>
      </c>
      <c r="K46" s="26">
        <f>IF($A46="",0,SUMIFS('Opérations'!$D$5:$D$804,'Opérations'!$B$5:$B$804,$A46,'Opérations'!$A$5:$A$804,"&gt;="&amp;DATE('Catégories'!$B$4,9,1),'Opérations'!$A$5:$A$804,"&lt;"&amp;DATE('Catégories'!$B$4,10,1)))</f>
        <v>0</v>
      </c>
      <c r="L46" s="26">
        <f>IF($A46="",0,SUMIFS('Opérations'!$D$5:$D$804,'Opérations'!$B$5:$B$804,$A46,'Opérations'!$A$5:$A$804,"&gt;="&amp;DATE('Catégories'!$B$4,10,1),'Opérations'!$A$5:$A$804,"&lt;"&amp;DATE('Catégories'!$B$4,11,1)))</f>
        <v>0</v>
      </c>
      <c r="M46" s="26">
        <f>IF($A46="",0,SUMIFS('Opérations'!$D$5:$D$804,'Opérations'!$B$5:$B$804,$A46,'Opérations'!$A$5:$A$804,"&gt;="&amp;DATE('Catégories'!$B$4,11,1),'Opérations'!$A$5:$A$804,"&lt;"&amp;DATE('Catégories'!$B$4,12,1)))</f>
        <v>0</v>
      </c>
      <c r="N46" s="26">
        <f>IF($A46="",0,SUMIFS('Opérations'!$D$5:$D$804,'Opérations'!$B$5:$B$804,$A46,'Opérations'!$A$5:$A$804,"&gt;="&amp;DATE('Catégories'!$B$4,12,1),'Opérations'!$A$5:$A$804,"&lt;"&amp;DATE('Catégories'!$B$4,13,1)))</f>
        <v>0</v>
      </c>
      <c r="O46" s="27">
        <f>SUM(C46:N46)</f>
        <v>35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IF('Catégories'!A18="","",'Catégories'!A18)</f>
        <v>Assurances</v>
      </c>
      <c r="B47" s="31">
        <f>'Catégories'!D18</f>
        <v>0</v>
      </c>
      <c r="C47" s="31">
        <f>IF($A47="",0,SUMIFS('Opérations'!$D$5:$D$804,'Opérations'!$B$5:$B$804,$A47,'Opérations'!$A$5:$A$804,"&gt;="&amp;DATE('Catégories'!$B$4,1,1),'Opérations'!$A$5:$A$804,"&lt;"&amp;DATE('Catégories'!$B$4,2,1)))</f>
        <v>0</v>
      </c>
      <c r="D47" s="31">
        <f>IF($A47="",0,SUMIFS('Opérations'!$D$5:$D$804,'Opérations'!$B$5:$B$804,$A47,'Opérations'!$A$5:$A$804,"&gt;="&amp;DATE('Catégories'!$B$4,2,1),'Opérations'!$A$5:$A$804,"&lt;"&amp;DATE('Catégories'!$B$4,3,1)))</f>
        <v>0</v>
      </c>
      <c r="E47" s="31">
        <f>IF($A47="",0,SUMIFS('Opérations'!$D$5:$D$804,'Opérations'!$B$5:$B$804,$A47,'Opérations'!$A$5:$A$804,"&gt;="&amp;DATE('Catégories'!$B$4,3,1),'Opérations'!$A$5:$A$804,"&lt;"&amp;DATE('Catégories'!$B$4,4,1)))</f>
        <v>0</v>
      </c>
      <c r="F47" s="31">
        <f>IF($A47="",0,SUMIFS('Opérations'!$D$5:$D$804,'Opérations'!$B$5:$B$804,$A47,'Opérations'!$A$5:$A$804,"&gt;="&amp;DATE('Catégories'!$B$4,4,1),'Opérations'!$A$5:$A$804,"&lt;"&amp;DATE('Catégories'!$B$4,5,1)))</f>
        <v>0</v>
      </c>
      <c r="G47" s="31">
        <f>IF($A47="",0,SUMIFS('Opérations'!$D$5:$D$804,'Opérations'!$B$5:$B$804,$A47,'Opérations'!$A$5:$A$804,"&gt;="&amp;DATE('Catégories'!$B$4,5,1),'Opérations'!$A$5:$A$804,"&lt;"&amp;DATE('Catégories'!$B$4,6,1)))</f>
        <v>0</v>
      </c>
      <c r="H47" s="31">
        <f>IF($A47="",0,SUMIFS('Opérations'!$D$5:$D$804,'Opérations'!$B$5:$B$804,$A47,'Opérations'!$A$5:$A$804,"&gt;="&amp;DATE('Catégories'!$B$4,6,1),'Opérations'!$A$5:$A$804,"&lt;"&amp;DATE('Catégories'!$B$4,7,1)))</f>
        <v>0</v>
      </c>
      <c r="I47" s="31">
        <f>IF($A47="",0,SUMIFS('Opérations'!$D$5:$D$804,'Opérations'!$B$5:$B$804,$A47,'Opérations'!$A$5:$A$804,"&gt;="&amp;DATE('Catégories'!$B$4,7,1),'Opérations'!$A$5:$A$804,"&lt;"&amp;DATE('Catégories'!$B$4,8,1)))</f>
        <v>0</v>
      </c>
      <c r="J47" s="31">
        <f>IF($A47="",0,SUMIFS('Opérations'!$D$5:$D$804,'Opérations'!$B$5:$B$804,$A47,'Opérations'!$A$5:$A$804,"&gt;="&amp;DATE('Catégories'!$B$4,8,1),'Opérations'!$A$5:$A$804,"&lt;"&amp;DATE('Catégories'!$B$4,9,1)))</f>
        <v>0</v>
      </c>
      <c r="K47" s="31">
        <f>IF($A47="",0,SUMIFS('Opérations'!$D$5:$D$804,'Opérations'!$B$5:$B$804,$A47,'Opérations'!$A$5:$A$804,"&gt;="&amp;DATE('Catégories'!$B$4,9,1),'Opérations'!$A$5:$A$804,"&lt;"&amp;DATE('Catégories'!$B$4,10,1)))</f>
        <v>0</v>
      </c>
      <c r="L47" s="31">
        <f>IF($A47="",0,SUMIFS('Opérations'!$D$5:$D$804,'Opérations'!$B$5:$B$804,$A47,'Opérations'!$A$5:$A$804,"&gt;="&amp;DATE('Catégories'!$B$4,10,1),'Opérations'!$A$5:$A$804,"&lt;"&amp;DATE('Catégories'!$B$4,11,1)))</f>
        <v>0</v>
      </c>
      <c r="M47" s="31">
        <f>IF($A47="",0,SUMIFS('Opérations'!$D$5:$D$804,'Opérations'!$B$5:$B$804,$A47,'Opérations'!$A$5:$A$804,"&gt;="&amp;DATE('Catégories'!$B$4,11,1),'Opérations'!$A$5:$A$804,"&lt;"&amp;DATE('Catégories'!$B$4,12,1)))</f>
        <v>0</v>
      </c>
      <c r="N47" s="31">
        <f>IF($A47="",0,SUMIFS('Opérations'!$D$5:$D$804,'Opérations'!$B$5:$B$804,$A47,'Opérations'!$A$5:$A$804,"&gt;="&amp;DATE('Catégories'!$B$4,12,1),'Opérations'!$A$5:$A$804,"&lt;"&amp;DATE('Catégories'!$B$4,13,1)))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IF('Catégories'!A19="","",'Catégories'!A19)</f>
        <v>Santé</v>
      </c>
      <c r="B48" s="26">
        <f>'Catégories'!D19</f>
        <v>0</v>
      </c>
      <c r="C48" s="26">
        <f>IF($A48="",0,SUMIFS('Opérations'!$D$5:$D$804,'Opérations'!$B$5:$B$804,$A48,'Opérations'!$A$5:$A$804,"&gt;="&amp;DATE('Catégories'!$B$4,1,1),'Opérations'!$A$5:$A$804,"&lt;"&amp;DATE('Catégories'!$B$4,2,1)))</f>
        <v>0</v>
      </c>
      <c r="D48" s="26">
        <f>IF($A48="",0,SUMIFS('Opérations'!$D$5:$D$804,'Opérations'!$B$5:$B$804,$A48,'Opérations'!$A$5:$A$804,"&gt;="&amp;DATE('Catégories'!$B$4,2,1),'Opérations'!$A$5:$A$804,"&lt;"&amp;DATE('Catégories'!$B$4,3,1)))</f>
        <v>0</v>
      </c>
      <c r="E48" s="26">
        <f>IF($A48="",0,SUMIFS('Opérations'!$D$5:$D$804,'Opérations'!$B$5:$B$804,$A48,'Opérations'!$A$5:$A$804,"&gt;="&amp;DATE('Catégories'!$B$4,3,1),'Opérations'!$A$5:$A$804,"&lt;"&amp;DATE('Catégories'!$B$4,4,1)))</f>
        <v>0</v>
      </c>
      <c r="F48" s="26">
        <f>IF($A48="",0,SUMIFS('Opérations'!$D$5:$D$804,'Opérations'!$B$5:$B$804,$A48,'Opérations'!$A$5:$A$804,"&gt;="&amp;DATE('Catégories'!$B$4,4,1),'Opérations'!$A$5:$A$804,"&lt;"&amp;DATE('Catégories'!$B$4,5,1)))</f>
        <v>0</v>
      </c>
      <c r="G48" s="26">
        <f>IF($A48="",0,SUMIFS('Opérations'!$D$5:$D$804,'Opérations'!$B$5:$B$804,$A48,'Opérations'!$A$5:$A$804,"&gt;="&amp;DATE('Catégories'!$B$4,5,1),'Opérations'!$A$5:$A$804,"&lt;"&amp;DATE('Catégories'!$B$4,6,1)))</f>
        <v>0</v>
      </c>
      <c r="H48" s="26">
        <f>IF($A48="",0,SUMIFS('Opérations'!$D$5:$D$804,'Opérations'!$B$5:$B$804,$A48,'Opérations'!$A$5:$A$804,"&gt;="&amp;DATE('Catégories'!$B$4,6,1),'Opérations'!$A$5:$A$804,"&lt;"&amp;DATE('Catégories'!$B$4,7,1)))</f>
        <v>0</v>
      </c>
      <c r="I48" s="26">
        <f>IF($A48="",0,SUMIFS('Opérations'!$D$5:$D$804,'Opérations'!$B$5:$B$804,$A48,'Opérations'!$A$5:$A$804,"&gt;="&amp;DATE('Catégories'!$B$4,7,1),'Opérations'!$A$5:$A$804,"&lt;"&amp;DATE('Catégories'!$B$4,8,1)))</f>
        <v>0</v>
      </c>
      <c r="J48" s="26">
        <f>IF($A48="",0,SUMIFS('Opérations'!$D$5:$D$804,'Opérations'!$B$5:$B$804,$A48,'Opérations'!$A$5:$A$804,"&gt;="&amp;DATE('Catégories'!$B$4,8,1),'Opérations'!$A$5:$A$804,"&lt;"&amp;DATE('Catégories'!$B$4,9,1)))</f>
        <v>0</v>
      </c>
      <c r="K48" s="26">
        <f>IF($A48="",0,SUMIFS('Opérations'!$D$5:$D$804,'Opérations'!$B$5:$B$804,$A48,'Opérations'!$A$5:$A$804,"&gt;="&amp;DATE('Catégories'!$B$4,9,1),'Opérations'!$A$5:$A$804,"&lt;"&amp;DATE('Catégories'!$B$4,10,1)))</f>
        <v>0</v>
      </c>
      <c r="L48" s="26">
        <f>IF($A48="",0,SUMIFS('Opérations'!$D$5:$D$804,'Opérations'!$B$5:$B$804,$A48,'Opérations'!$A$5:$A$804,"&gt;="&amp;DATE('Catégories'!$B$4,10,1),'Opérations'!$A$5:$A$804,"&lt;"&amp;DATE('Catégories'!$B$4,11,1)))</f>
        <v>0</v>
      </c>
      <c r="M48" s="26">
        <f>IF($A48="",0,SUMIFS('Opérations'!$D$5:$D$804,'Opérations'!$B$5:$B$804,$A48,'Opérations'!$A$5:$A$804,"&gt;="&amp;DATE('Catégories'!$B$4,11,1),'Opérations'!$A$5:$A$804,"&lt;"&amp;DATE('Catégories'!$B$4,12,1)))</f>
        <v>0</v>
      </c>
      <c r="N48" s="26">
        <f>IF($A48="",0,SUMIFS('Opérations'!$D$5:$D$804,'Opérations'!$B$5:$B$804,$A48,'Opérations'!$A$5:$A$804,"&gt;="&amp;DATE('Catégories'!$B$4,12,1),'Opérations'!$A$5:$A$804,"&lt;"&amp;DATE('Catégories'!$B$4,13,1)))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IF('Catégories'!A20="","",'Catégories'!A20)</f>
        <v>Enfants et école</v>
      </c>
      <c r="B49" s="31">
        <f>'Catégories'!D20</f>
        <v>0</v>
      </c>
      <c r="C49" s="31">
        <f>IF($A49="",0,SUMIFS('Opérations'!$D$5:$D$804,'Opérations'!$B$5:$B$804,$A49,'Opérations'!$A$5:$A$804,"&gt;="&amp;DATE('Catégories'!$B$4,1,1),'Opérations'!$A$5:$A$804,"&lt;"&amp;DATE('Catégories'!$B$4,2,1)))</f>
        <v>0</v>
      </c>
      <c r="D49" s="31">
        <f>IF($A49="",0,SUMIFS('Opérations'!$D$5:$D$804,'Opérations'!$B$5:$B$804,$A49,'Opérations'!$A$5:$A$804,"&gt;="&amp;DATE('Catégories'!$B$4,2,1),'Opérations'!$A$5:$A$804,"&lt;"&amp;DATE('Catégories'!$B$4,3,1)))</f>
        <v>0</v>
      </c>
      <c r="E49" s="31">
        <f>IF($A49="",0,SUMIFS('Opérations'!$D$5:$D$804,'Opérations'!$B$5:$B$804,$A49,'Opérations'!$A$5:$A$804,"&gt;="&amp;DATE('Catégories'!$B$4,3,1),'Opérations'!$A$5:$A$804,"&lt;"&amp;DATE('Catégories'!$B$4,4,1)))</f>
        <v>0</v>
      </c>
      <c r="F49" s="31">
        <f>IF($A49="",0,SUMIFS('Opérations'!$D$5:$D$804,'Opérations'!$B$5:$B$804,$A49,'Opérations'!$A$5:$A$804,"&gt;="&amp;DATE('Catégories'!$B$4,4,1),'Opérations'!$A$5:$A$804,"&lt;"&amp;DATE('Catégories'!$B$4,5,1)))</f>
        <v>0</v>
      </c>
      <c r="G49" s="31">
        <f>IF($A49="",0,SUMIFS('Opérations'!$D$5:$D$804,'Opérations'!$B$5:$B$804,$A49,'Opérations'!$A$5:$A$804,"&gt;="&amp;DATE('Catégories'!$B$4,5,1),'Opérations'!$A$5:$A$804,"&lt;"&amp;DATE('Catégories'!$B$4,6,1)))</f>
        <v>0</v>
      </c>
      <c r="H49" s="31">
        <f>IF($A49="",0,SUMIFS('Opérations'!$D$5:$D$804,'Opérations'!$B$5:$B$804,$A49,'Opérations'!$A$5:$A$804,"&gt;="&amp;DATE('Catégories'!$B$4,6,1),'Opérations'!$A$5:$A$804,"&lt;"&amp;DATE('Catégories'!$B$4,7,1)))</f>
        <v>0</v>
      </c>
      <c r="I49" s="31">
        <f>IF($A49="",0,SUMIFS('Opérations'!$D$5:$D$804,'Opérations'!$B$5:$B$804,$A49,'Opérations'!$A$5:$A$804,"&gt;="&amp;DATE('Catégories'!$B$4,7,1),'Opérations'!$A$5:$A$804,"&lt;"&amp;DATE('Catégories'!$B$4,8,1)))</f>
        <v>0</v>
      </c>
      <c r="J49" s="31">
        <f>IF($A49="",0,SUMIFS('Opérations'!$D$5:$D$804,'Opérations'!$B$5:$B$804,$A49,'Opérations'!$A$5:$A$804,"&gt;="&amp;DATE('Catégories'!$B$4,8,1),'Opérations'!$A$5:$A$804,"&lt;"&amp;DATE('Catégories'!$B$4,9,1)))</f>
        <v>0</v>
      </c>
      <c r="K49" s="31">
        <f>IF($A49="",0,SUMIFS('Opérations'!$D$5:$D$804,'Opérations'!$B$5:$B$804,$A49,'Opérations'!$A$5:$A$804,"&gt;="&amp;DATE('Catégories'!$B$4,9,1),'Opérations'!$A$5:$A$804,"&lt;"&amp;DATE('Catégories'!$B$4,10,1)))</f>
        <v>0</v>
      </c>
      <c r="L49" s="31">
        <f>IF($A49="",0,SUMIFS('Opérations'!$D$5:$D$804,'Opérations'!$B$5:$B$804,$A49,'Opérations'!$A$5:$A$804,"&gt;="&amp;DATE('Catégories'!$B$4,10,1),'Opérations'!$A$5:$A$804,"&lt;"&amp;DATE('Catégories'!$B$4,11,1)))</f>
        <v>0</v>
      </c>
      <c r="M49" s="31">
        <f>IF($A49="",0,SUMIFS('Opérations'!$D$5:$D$804,'Opérations'!$B$5:$B$804,$A49,'Opérations'!$A$5:$A$804,"&gt;="&amp;DATE('Catégories'!$B$4,11,1),'Opérations'!$A$5:$A$804,"&lt;"&amp;DATE('Catégories'!$B$4,12,1)))</f>
        <v>0</v>
      </c>
      <c r="N49" s="31">
        <f>IF($A49="",0,SUMIFS('Opérations'!$D$5:$D$804,'Opérations'!$B$5:$B$804,$A49,'Opérations'!$A$5:$A$804,"&gt;="&amp;DATE('Catégories'!$B$4,12,1),'Opérations'!$A$5:$A$804,"&lt;"&amp;DATE('Catégories'!$B$4,13,1)))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IF('Catégories'!A21="","",'Catégories'!A21)</f>
        <v>Vêtements</v>
      </c>
      <c r="B50" s="26">
        <f>'Catégories'!D21</f>
        <v>0</v>
      </c>
      <c r="C50" s="26">
        <f>IF($A50="",0,SUMIFS('Opérations'!$D$5:$D$804,'Opérations'!$B$5:$B$804,$A50,'Opérations'!$A$5:$A$804,"&gt;="&amp;DATE('Catégories'!$B$4,1,1),'Opérations'!$A$5:$A$804,"&lt;"&amp;DATE('Catégories'!$B$4,2,1)))</f>
        <v>0</v>
      </c>
      <c r="D50" s="26">
        <f>IF($A50="",0,SUMIFS('Opérations'!$D$5:$D$804,'Opérations'!$B$5:$B$804,$A50,'Opérations'!$A$5:$A$804,"&gt;="&amp;DATE('Catégories'!$B$4,2,1),'Opérations'!$A$5:$A$804,"&lt;"&amp;DATE('Catégories'!$B$4,3,1)))</f>
        <v>0</v>
      </c>
      <c r="E50" s="26">
        <f>IF($A50="",0,SUMIFS('Opérations'!$D$5:$D$804,'Opérations'!$B$5:$B$804,$A50,'Opérations'!$A$5:$A$804,"&gt;="&amp;DATE('Catégories'!$B$4,3,1),'Opérations'!$A$5:$A$804,"&lt;"&amp;DATE('Catégories'!$B$4,4,1)))</f>
        <v>0</v>
      </c>
      <c r="F50" s="26">
        <f>IF($A50="",0,SUMIFS('Opérations'!$D$5:$D$804,'Opérations'!$B$5:$B$804,$A50,'Opérations'!$A$5:$A$804,"&gt;="&amp;DATE('Catégories'!$B$4,4,1),'Opérations'!$A$5:$A$804,"&lt;"&amp;DATE('Catégories'!$B$4,5,1)))</f>
        <v>0</v>
      </c>
      <c r="G50" s="26">
        <f>IF($A50="",0,SUMIFS('Opérations'!$D$5:$D$804,'Opérations'!$B$5:$B$804,$A50,'Opérations'!$A$5:$A$804,"&gt;="&amp;DATE('Catégories'!$B$4,5,1),'Opérations'!$A$5:$A$804,"&lt;"&amp;DATE('Catégories'!$B$4,6,1)))</f>
        <v>0</v>
      </c>
      <c r="H50" s="26">
        <f>IF($A50="",0,SUMIFS('Opérations'!$D$5:$D$804,'Opérations'!$B$5:$B$804,$A50,'Opérations'!$A$5:$A$804,"&gt;="&amp;DATE('Catégories'!$B$4,6,1),'Opérations'!$A$5:$A$804,"&lt;"&amp;DATE('Catégories'!$B$4,7,1)))</f>
        <v>0</v>
      </c>
      <c r="I50" s="26">
        <f>IF($A50="",0,SUMIFS('Opérations'!$D$5:$D$804,'Opérations'!$B$5:$B$804,$A50,'Opérations'!$A$5:$A$804,"&gt;="&amp;DATE('Catégories'!$B$4,7,1),'Opérations'!$A$5:$A$804,"&lt;"&amp;DATE('Catégories'!$B$4,8,1)))</f>
        <v>0</v>
      </c>
      <c r="J50" s="26">
        <f>IF($A50="",0,SUMIFS('Opérations'!$D$5:$D$804,'Opérations'!$B$5:$B$804,$A50,'Opérations'!$A$5:$A$804,"&gt;="&amp;DATE('Catégories'!$B$4,8,1),'Opérations'!$A$5:$A$804,"&lt;"&amp;DATE('Catégories'!$B$4,9,1)))</f>
        <v>0</v>
      </c>
      <c r="K50" s="26">
        <f>IF($A50="",0,SUMIFS('Opérations'!$D$5:$D$804,'Opérations'!$B$5:$B$804,$A50,'Opérations'!$A$5:$A$804,"&gt;="&amp;DATE('Catégories'!$B$4,9,1),'Opérations'!$A$5:$A$804,"&lt;"&amp;DATE('Catégories'!$B$4,10,1)))</f>
        <v>0</v>
      </c>
      <c r="L50" s="26">
        <f>IF($A50="",0,SUMIFS('Opérations'!$D$5:$D$804,'Opérations'!$B$5:$B$804,$A50,'Opérations'!$A$5:$A$804,"&gt;="&amp;DATE('Catégories'!$B$4,10,1),'Opérations'!$A$5:$A$804,"&lt;"&amp;DATE('Catégories'!$B$4,11,1)))</f>
        <v>0</v>
      </c>
      <c r="M50" s="26">
        <f>IF($A50="",0,SUMIFS('Opérations'!$D$5:$D$804,'Opérations'!$B$5:$B$804,$A50,'Opérations'!$A$5:$A$804,"&gt;="&amp;DATE('Catégories'!$B$4,11,1),'Opérations'!$A$5:$A$804,"&lt;"&amp;DATE('Catégories'!$B$4,12,1)))</f>
        <v>0</v>
      </c>
      <c r="N50" s="26">
        <f>IF($A50="",0,SUMIFS('Opérations'!$D$5:$D$804,'Opérations'!$B$5:$B$804,$A50,'Opérations'!$A$5:$A$804,"&gt;="&amp;DATE('Catégories'!$B$4,12,1),'Opérations'!$A$5:$A$804,"&lt;"&amp;DATE('Catégories'!$B$4,13,1)))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IF('Catégories'!A22="","",'Catégories'!A22)</f>
        <v>Restaurants</v>
      </c>
      <c r="B51" s="31">
        <f>'Catégories'!D22</f>
        <v>0</v>
      </c>
      <c r="C51" s="31">
        <f>IF($A51="",0,SUMIFS('Opérations'!$D$5:$D$804,'Opérations'!$B$5:$B$804,$A51,'Opérations'!$A$5:$A$804,"&gt;="&amp;DATE('Catégories'!$B$4,1,1),'Opérations'!$A$5:$A$804,"&lt;"&amp;DATE('Catégories'!$B$4,2,1)))</f>
        <v>0</v>
      </c>
      <c r="D51" s="31">
        <f>IF($A51="",0,SUMIFS('Opérations'!$D$5:$D$804,'Opérations'!$B$5:$B$804,$A51,'Opérations'!$A$5:$A$804,"&gt;="&amp;DATE('Catégories'!$B$4,2,1),'Opérations'!$A$5:$A$804,"&lt;"&amp;DATE('Catégories'!$B$4,3,1)))</f>
        <v>0</v>
      </c>
      <c r="E51" s="31">
        <f>IF($A51="",0,SUMIFS('Opérations'!$D$5:$D$804,'Opérations'!$B$5:$B$804,$A51,'Opérations'!$A$5:$A$804,"&gt;="&amp;DATE('Catégories'!$B$4,3,1),'Opérations'!$A$5:$A$804,"&lt;"&amp;DATE('Catégories'!$B$4,4,1)))</f>
        <v>0</v>
      </c>
      <c r="F51" s="31">
        <f>IF($A51="",0,SUMIFS('Opérations'!$D$5:$D$804,'Opérations'!$B$5:$B$804,$A51,'Opérations'!$A$5:$A$804,"&gt;="&amp;DATE('Catégories'!$B$4,4,1),'Opérations'!$A$5:$A$804,"&lt;"&amp;DATE('Catégories'!$B$4,5,1)))</f>
        <v>0</v>
      </c>
      <c r="G51" s="31">
        <f>IF($A51="",0,SUMIFS('Opérations'!$D$5:$D$804,'Opérations'!$B$5:$B$804,$A51,'Opérations'!$A$5:$A$804,"&gt;="&amp;DATE('Catégories'!$B$4,5,1),'Opérations'!$A$5:$A$804,"&lt;"&amp;DATE('Catégories'!$B$4,6,1)))</f>
        <v>0</v>
      </c>
      <c r="H51" s="31">
        <f>IF($A51="",0,SUMIFS('Opérations'!$D$5:$D$804,'Opérations'!$B$5:$B$804,$A51,'Opérations'!$A$5:$A$804,"&gt;="&amp;DATE('Catégories'!$B$4,6,1),'Opérations'!$A$5:$A$804,"&lt;"&amp;DATE('Catégories'!$B$4,7,1)))</f>
        <v>0</v>
      </c>
      <c r="I51" s="31">
        <f>IF($A51="",0,SUMIFS('Opérations'!$D$5:$D$804,'Opérations'!$B$5:$B$804,$A51,'Opérations'!$A$5:$A$804,"&gt;="&amp;DATE('Catégories'!$B$4,7,1),'Opérations'!$A$5:$A$804,"&lt;"&amp;DATE('Catégories'!$B$4,8,1)))</f>
        <v>0</v>
      </c>
      <c r="J51" s="31">
        <f>IF($A51="",0,SUMIFS('Opérations'!$D$5:$D$804,'Opérations'!$B$5:$B$804,$A51,'Opérations'!$A$5:$A$804,"&gt;="&amp;DATE('Catégories'!$B$4,8,1),'Opérations'!$A$5:$A$804,"&lt;"&amp;DATE('Catégories'!$B$4,9,1)))</f>
        <v>0</v>
      </c>
      <c r="K51" s="31">
        <f>IF($A51="",0,SUMIFS('Opérations'!$D$5:$D$804,'Opérations'!$B$5:$B$804,$A51,'Opérations'!$A$5:$A$804,"&gt;="&amp;DATE('Catégories'!$B$4,9,1),'Opérations'!$A$5:$A$804,"&lt;"&amp;DATE('Catégories'!$B$4,10,1)))</f>
        <v>0</v>
      </c>
      <c r="L51" s="31">
        <f>IF($A51="",0,SUMIFS('Opérations'!$D$5:$D$804,'Opérations'!$B$5:$B$804,$A51,'Opérations'!$A$5:$A$804,"&gt;="&amp;DATE('Catégories'!$B$4,10,1),'Opérations'!$A$5:$A$804,"&lt;"&amp;DATE('Catégories'!$B$4,11,1)))</f>
        <v>0</v>
      </c>
      <c r="M51" s="31">
        <f>IF($A51="",0,SUMIFS('Opérations'!$D$5:$D$804,'Opérations'!$B$5:$B$804,$A51,'Opérations'!$A$5:$A$804,"&gt;="&amp;DATE('Catégories'!$B$4,11,1),'Opérations'!$A$5:$A$804,"&lt;"&amp;DATE('Catégories'!$B$4,12,1)))</f>
        <v>0</v>
      </c>
      <c r="N51" s="31">
        <f>IF($A51="",0,SUMIFS('Opérations'!$D$5:$D$804,'Opérations'!$B$5:$B$804,$A51,'Opérations'!$A$5:$A$804,"&gt;="&amp;DATE('Catégories'!$B$4,12,1),'Opérations'!$A$5:$A$804,"&lt;"&amp;DATE('Catégories'!$B$4,13,1)))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IF('Catégories'!A23="","",'Catégories'!A23)</f>
        <v>Loisirs</v>
      </c>
      <c r="B52" s="26">
        <f>'Catégories'!D23</f>
        <v>0</v>
      </c>
      <c r="C52" s="26">
        <f>IF($A52="",0,SUMIFS('Opérations'!$D$5:$D$804,'Opérations'!$B$5:$B$804,$A52,'Opérations'!$A$5:$A$804,"&gt;="&amp;DATE('Catégories'!$B$4,1,1),'Opérations'!$A$5:$A$804,"&lt;"&amp;DATE('Catégories'!$B$4,2,1)))</f>
        <v>28</v>
      </c>
      <c r="D52" s="26">
        <f>IF($A52="",0,SUMIFS('Opérations'!$D$5:$D$804,'Opérations'!$B$5:$B$804,$A52,'Opérations'!$A$5:$A$804,"&gt;="&amp;DATE('Catégories'!$B$4,2,1),'Opérations'!$A$5:$A$804,"&lt;"&amp;DATE('Catégories'!$B$4,3,1)))</f>
        <v>0</v>
      </c>
      <c r="E52" s="26">
        <f>IF($A52="",0,SUMIFS('Opérations'!$D$5:$D$804,'Opérations'!$B$5:$B$804,$A52,'Opérations'!$A$5:$A$804,"&gt;="&amp;DATE('Catégories'!$B$4,3,1),'Opérations'!$A$5:$A$804,"&lt;"&amp;DATE('Catégories'!$B$4,4,1)))</f>
        <v>0</v>
      </c>
      <c r="F52" s="26">
        <f>IF($A52="",0,SUMIFS('Opérations'!$D$5:$D$804,'Opérations'!$B$5:$B$804,$A52,'Opérations'!$A$5:$A$804,"&gt;="&amp;DATE('Catégories'!$B$4,4,1),'Opérations'!$A$5:$A$804,"&lt;"&amp;DATE('Catégories'!$B$4,5,1)))</f>
        <v>0</v>
      </c>
      <c r="G52" s="26">
        <f>IF($A52="",0,SUMIFS('Opérations'!$D$5:$D$804,'Opérations'!$B$5:$B$804,$A52,'Opérations'!$A$5:$A$804,"&gt;="&amp;DATE('Catégories'!$B$4,5,1),'Opérations'!$A$5:$A$804,"&lt;"&amp;DATE('Catégories'!$B$4,6,1)))</f>
        <v>0</v>
      </c>
      <c r="H52" s="26">
        <f>IF($A52="",0,SUMIFS('Opérations'!$D$5:$D$804,'Opérations'!$B$5:$B$804,$A52,'Opérations'!$A$5:$A$804,"&gt;="&amp;DATE('Catégories'!$B$4,6,1),'Opérations'!$A$5:$A$804,"&lt;"&amp;DATE('Catégories'!$B$4,7,1)))</f>
        <v>0</v>
      </c>
      <c r="I52" s="26">
        <f>IF($A52="",0,SUMIFS('Opérations'!$D$5:$D$804,'Opérations'!$B$5:$B$804,$A52,'Opérations'!$A$5:$A$804,"&gt;="&amp;DATE('Catégories'!$B$4,7,1),'Opérations'!$A$5:$A$804,"&lt;"&amp;DATE('Catégories'!$B$4,8,1)))</f>
        <v>0</v>
      </c>
      <c r="J52" s="26">
        <f>IF($A52="",0,SUMIFS('Opérations'!$D$5:$D$804,'Opérations'!$B$5:$B$804,$A52,'Opérations'!$A$5:$A$804,"&gt;="&amp;DATE('Catégories'!$B$4,8,1),'Opérations'!$A$5:$A$804,"&lt;"&amp;DATE('Catégories'!$B$4,9,1)))</f>
        <v>0</v>
      </c>
      <c r="K52" s="26">
        <f>IF($A52="",0,SUMIFS('Opérations'!$D$5:$D$804,'Opérations'!$B$5:$B$804,$A52,'Opérations'!$A$5:$A$804,"&gt;="&amp;DATE('Catégories'!$B$4,9,1),'Opérations'!$A$5:$A$804,"&lt;"&amp;DATE('Catégories'!$B$4,10,1)))</f>
        <v>0</v>
      </c>
      <c r="L52" s="26">
        <f>IF($A52="",0,SUMIFS('Opérations'!$D$5:$D$804,'Opérations'!$B$5:$B$804,$A52,'Opérations'!$A$5:$A$804,"&gt;="&amp;DATE('Catégories'!$B$4,10,1),'Opérations'!$A$5:$A$804,"&lt;"&amp;DATE('Catégories'!$B$4,11,1)))</f>
        <v>0</v>
      </c>
      <c r="M52" s="26">
        <f>IF($A52="",0,SUMIFS('Opérations'!$D$5:$D$804,'Opérations'!$B$5:$B$804,$A52,'Opérations'!$A$5:$A$804,"&gt;="&amp;DATE('Catégories'!$B$4,11,1),'Opérations'!$A$5:$A$804,"&lt;"&amp;DATE('Catégories'!$B$4,12,1)))</f>
        <v>0</v>
      </c>
      <c r="N52" s="26">
        <f>IF($A52="",0,SUMIFS('Opérations'!$D$5:$D$804,'Opérations'!$B$5:$B$804,$A52,'Opérations'!$A$5:$A$804,"&gt;="&amp;DATE('Catégories'!$B$4,12,1),'Opérations'!$A$5:$A$804,"&lt;"&amp;DATE('Catégories'!$B$4,13,1)))</f>
        <v>0</v>
      </c>
      <c r="O52" s="27">
        <f>SUM(C52:N52)</f>
        <v>28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IF('Catégories'!A24="","",'Catégories'!A24)</f>
        <v>Abonnements</v>
      </c>
      <c r="B53" s="31">
        <f>'Catégories'!D24</f>
        <v>0</v>
      </c>
      <c r="C53" s="31">
        <f>IF($A53="",0,SUMIFS('Opérations'!$D$5:$D$804,'Opérations'!$B$5:$B$804,$A53,'Opérations'!$A$5:$A$804,"&gt;="&amp;DATE('Catégories'!$B$4,1,1),'Opérations'!$A$5:$A$804,"&lt;"&amp;DATE('Catégories'!$B$4,2,1)))</f>
        <v>12.99</v>
      </c>
      <c r="D53" s="31">
        <f>IF($A53="",0,SUMIFS('Opérations'!$D$5:$D$804,'Opérations'!$B$5:$B$804,$A53,'Opérations'!$A$5:$A$804,"&gt;="&amp;DATE('Catégories'!$B$4,2,1),'Opérations'!$A$5:$A$804,"&lt;"&amp;DATE('Catégories'!$B$4,3,1)))</f>
        <v>0</v>
      </c>
      <c r="E53" s="31">
        <f>IF($A53="",0,SUMIFS('Opérations'!$D$5:$D$804,'Opérations'!$B$5:$B$804,$A53,'Opérations'!$A$5:$A$804,"&gt;="&amp;DATE('Catégories'!$B$4,3,1),'Opérations'!$A$5:$A$804,"&lt;"&amp;DATE('Catégories'!$B$4,4,1)))</f>
        <v>0</v>
      </c>
      <c r="F53" s="31">
        <f>IF($A53="",0,SUMIFS('Opérations'!$D$5:$D$804,'Opérations'!$B$5:$B$804,$A53,'Opérations'!$A$5:$A$804,"&gt;="&amp;DATE('Catégories'!$B$4,4,1),'Opérations'!$A$5:$A$804,"&lt;"&amp;DATE('Catégories'!$B$4,5,1)))</f>
        <v>0</v>
      </c>
      <c r="G53" s="31">
        <f>IF($A53="",0,SUMIFS('Opérations'!$D$5:$D$804,'Opérations'!$B$5:$B$804,$A53,'Opérations'!$A$5:$A$804,"&gt;="&amp;DATE('Catégories'!$B$4,5,1),'Opérations'!$A$5:$A$804,"&lt;"&amp;DATE('Catégories'!$B$4,6,1)))</f>
        <v>0</v>
      </c>
      <c r="H53" s="31">
        <f>IF($A53="",0,SUMIFS('Opérations'!$D$5:$D$804,'Opérations'!$B$5:$B$804,$A53,'Opérations'!$A$5:$A$804,"&gt;="&amp;DATE('Catégories'!$B$4,6,1),'Opérations'!$A$5:$A$804,"&lt;"&amp;DATE('Catégories'!$B$4,7,1)))</f>
        <v>0</v>
      </c>
      <c r="I53" s="31">
        <f>IF($A53="",0,SUMIFS('Opérations'!$D$5:$D$804,'Opérations'!$B$5:$B$804,$A53,'Opérations'!$A$5:$A$804,"&gt;="&amp;DATE('Catégories'!$B$4,7,1),'Opérations'!$A$5:$A$804,"&lt;"&amp;DATE('Catégories'!$B$4,8,1)))</f>
        <v>0</v>
      </c>
      <c r="J53" s="31">
        <f>IF($A53="",0,SUMIFS('Opérations'!$D$5:$D$804,'Opérations'!$B$5:$B$804,$A53,'Opérations'!$A$5:$A$804,"&gt;="&amp;DATE('Catégories'!$B$4,8,1),'Opérations'!$A$5:$A$804,"&lt;"&amp;DATE('Catégories'!$B$4,9,1)))</f>
        <v>0</v>
      </c>
      <c r="K53" s="31">
        <f>IF($A53="",0,SUMIFS('Opérations'!$D$5:$D$804,'Opérations'!$B$5:$B$804,$A53,'Opérations'!$A$5:$A$804,"&gt;="&amp;DATE('Catégories'!$B$4,9,1),'Opérations'!$A$5:$A$804,"&lt;"&amp;DATE('Catégories'!$B$4,10,1)))</f>
        <v>0</v>
      </c>
      <c r="L53" s="31">
        <f>IF($A53="",0,SUMIFS('Opérations'!$D$5:$D$804,'Opérations'!$B$5:$B$804,$A53,'Opérations'!$A$5:$A$804,"&gt;="&amp;DATE('Catégories'!$B$4,10,1),'Opérations'!$A$5:$A$804,"&lt;"&amp;DATE('Catégories'!$B$4,11,1)))</f>
        <v>0</v>
      </c>
      <c r="M53" s="31">
        <f>IF($A53="",0,SUMIFS('Opérations'!$D$5:$D$804,'Opérations'!$B$5:$B$804,$A53,'Opérations'!$A$5:$A$804,"&gt;="&amp;DATE('Catégories'!$B$4,11,1),'Opérations'!$A$5:$A$804,"&lt;"&amp;DATE('Catégories'!$B$4,12,1)))</f>
        <v>0</v>
      </c>
      <c r="N53" s="31">
        <f>IF($A53="",0,SUMIFS('Opérations'!$D$5:$D$804,'Opérations'!$B$5:$B$804,$A53,'Opérations'!$A$5:$A$804,"&gt;="&amp;DATE('Catégories'!$B$4,12,1),'Opérations'!$A$5:$A$804,"&lt;"&amp;DATE('Catégories'!$B$4,13,1)))</f>
        <v>0</v>
      </c>
      <c r="O53" s="32">
        <f>SUM(C53:N53)</f>
        <v>12.99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IF('Catégories'!A25="","",'Catégories'!A25)</f>
        <v>Vacances</v>
      </c>
      <c r="B54" s="26">
        <f>'Catégories'!D25</f>
        <v>0</v>
      </c>
      <c r="C54" s="26">
        <f>IF($A54="",0,SUMIFS('Opérations'!$D$5:$D$804,'Opérations'!$B$5:$B$804,$A54,'Opérations'!$A$5:$A$804,"&gt;="&amp;DATE('Catégories'!$B$4,1,1),'Opérations'!$A$5:$A$804,"&lt;"&amp;DATE('Catégories'!$B$4,2,1)))</f>
        <v>0</v>
      </c>
      <c r="D54" s="26">
        <f>IF($A54="",0,SUMIFS('Opérations'!$D$5:$D$804,'Opérations'!$B$5:$B$804,$A54,'Opérations'!$A$5:$A$804,"&gt;="&amp;DATE('Catégories'!$B$4,2,1),'Opérations'!$A$5:$A$804,"&lt;"&amp;DATE('Catégories'!$B$4,3,1)))</f>
        <v>0</v>
      </c>
      <c r="E54" s="26">
        <f>IF($A54="",0,SUMIFS('Opérations'!$D$5:$D$804,'Opérations'!$B$5:$B$804,$A54,'Opérations'!$A$5:$A$804,"&gt;="&amp;DATE('Catégories'!$B$4,3,1),'Opérations'!$A$5:$A$804,"&lt;"&amp;DATE('Catégories'!$B$4,4,1)))</f>
        <v>0</v>
      </c>
      <c r="F54" s="26">
        <f>IF($A54="",0,SUMIFS('Opérations'!$D$5:$D$804,'Opérations'!$B$5:$B$804,$A54,'Opérations'!$A$5:$A$804,"&gt;="&amp;DATE('Catégories'!$B$4,4,1),'Opérations'!$A$5:$A$804,"&lt;"&amp;DATE('Catégories'!$B$4,5,1)))</f>
        <v>0</v>
      </c>
      <c r="G54" s="26">
        <f>IF($A54="",0,SUMIFS('Opérations'!$D$5:$D$804,'Opérations'!$B$5:$B$804,$A54,'Opérations'!$A$5:$A$804,"&gt;="&amp;DATE('Catégories'!$B$4,5,1),'Opérations'!$A$5:$A$804,"&lt;"&amp;DATE('Catégories'!$B$4,6,1)))</f>
        <v>0</v>
      </c>
      <c r="H54" s="26">
        <f>IF($A54="",0,SUMIFS('Opérations'!$D$5:$D$804,'Opérations'!$B$5:$B$804,$A54,'Opérations'!$A$5:$A$804,"&gt;="&amp;DATE('Catégories'!$B$4,6,1),'Opérations'!$A$5:$A$804,"&lt;"&amp;DATE('Catégories'!$B$4,7,1)))</f>
        <v>0</v>
      </c>
      <c r="I54" s="26">
        <f>IF($A54="",0,SUMIFS('Opérations'!$D$5:$D$804,'Opérations'!$B$5:$B$804,$A54,'Opérations'!$A$5:$A$804,"&gt;="&amp;DATE('Catégories'!$B$4,7,1),'Opérations'!$A$5:$A$804,"&lt;"&amp;DATE('Catégories'!$B$4,8,1)))</f>
        <v>0</v>
      </c>
      <c r="J54" s="26">
        <f>IF($A54="",0,SUMIFS('Opérations'!$D$5:$D$804,'Opérations'!$B$5:$B$804,$A54,'Opérations'!$A$5:$A$804,"&gt;="&amp;DATE('Catégories'!$B$4,8,1),'Opérations'!$A$5:$A$804,"&lt;"&amp;DATE('Catégories'!$B$4,9,1)))</f>
        <v>0</v>
      </c>
      <c r="K54" s="26">
        <f>IF($A54="",0,SUMIFS('Opérations'!$D$5:$D$804,'Opérations'!$B$5:$B$804,$A54,'Opérations'!$A$5:$A$804,"&gt;="&amp;DATE('Catégories'!$B$4,9,1),'Opérations'!$A$5:$A$804,"&lt;"&amp;DATE('Catégories'!$B$4,10,1)))</f>
        <v>0</v>
      </c>
      <c r="L54" s="26">
        <f>IF($A54="",0,SUMIFS('Opérations'!$D$5:$D$804,'Opérations'!$B$5:$B$804,$A54,'Opérations'!$A$5:$A$804,"&gt;="&amp;DATE('Catégories'!$B$4,10,1),'Opérations'!$A$5:$A$804,"&lt;"&amp;DATE('Catégories'!$B$4,11,1)))</f>
        <v>0</v>
      </c>
      <c r="M54" s="26">
        <f>IF($A54="",0,SUMIFS('Opérations'!$D$5:$D$804,'Opérations'!$B$5:$B$804,$A54,'Opérations'!$A$5:$A$804,"&gt;="&amp;DATE('Catégories'!$B$4,11,1),'Opérations'!$A$5:$A$804,"&lt;"&amp;DATE('Catégories'!$B$4,12,1)))</f>
        <v>0</v>
      </c>
      <c r="N54" s="26">
        <f>IF($A54="",0,SUMIFS('Opérations'!$D$5:$D$804,'Opérations'!$B$5:$B$804,$A54,'Opérations'!$A$5:$A$804,"&gt;="&amp;DATE('Catégories'!$B$4,12,1),'Opérations'!$A$5:$A$804,"&lt;"&amp;DATE('Catégories'!$B$4,13,1)))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IF('Catégories'!A26="","",'Catégories'!A26)</f>
        <v>Cadeaux</v>
      </c>
      <c r="B55" s="31">
        <f>'Catégories'!D26</f>
        <v>0</v>
      </c>
      <c r="C55" s="31">
        <f>IF($A55="",0,SUMIFS('Opérations'!$D$5:$D$804,'Opérations'!$B$5:$B$804,$A55,'Opérations'!$A$5:$A$804,"&gt;="&amp;DATE('Catégories'!$B$4,1,1),'Opérations'!$A$5:$A$804,"&lt;"&amp;DATE('Catégories'!$B$4,2,1)))</f>
        <v>0</v>
      </c>
      <c r="D55" s="31">
        <f>IF($A55="",0,SUMIFS('Opérations'!$D$5:$D$804,'Opérations'!$B$5:$B$804,$A55,'Opérations'!$A$5:$A$804,"&gt;="&amp;DATE('Catégories'!$B$4,2,1),'Opérations'!$A$5:$A$804,"&lt;"&amp;DATE('Catégories'!$B$4,3,1)))</f>
        <v>0</v>
      </c>
      <c r="E55" s="31">
        <f>IF($A55="",0,SUMIFS('Opérations'!$D$5:$D$804,'Opérations'!$B$5:$B$804,$A55,'Opérations'!$A$5:$A$804,"&gt;="&amp;DATE('Catégories'!$B$4,3,1),'Opérations'!$A$5:$A$804,"&lt;"&amp;DATE('Catégories'!$B$4,4,1)))</f>
        <v>0</v>
      </c>
      <c r="F55" s="31">
        <f>IF($A55="",0,SUMIFS('Opérations'!$D$5:$D$804,'Opérations'!$B$5:$B$804,$A55,'Opérations'!$A$5:$A$804,"&gt;="&amp;DATE('Catégories'!$B$4,4,1),'Opérations'!$A$5:$A$804,"&lt;"&amp;DATE('Catégories'!$B$4,5,1)))</f>
        <v>0</v>
      </c>
      <c r="G55" s="31">
        <f>IF($A55="",0,SUMIFS('Opérations'!$D$5:$D$804,'Opérations'!$B$5:$B$804,$A55,'Opérations'!$A$5:$A$804,"&gt;="&amp;DATE('Catégories'!$B$4,5,1),'Opérations'!$A$5:$A$804,"&lt;"&amp;DATE('Catégories'!$B$4,6,1)))</f>
        <v>0</v>
      </c>
      <c r="H55" s="31">
        <f>IF($A55="",0,SUMIFS('Opérations'!$D$5:$D$804,'Opérations'!$B$5:$B$804,$A55,'Opérations'!$A$5:$A$804,"&gt;="&amp;DATE('Catégories'!$B$4,6,1),'Opérations'!$A$5:$A$804,"&lt;"&amp;DATE('Catégories'!$B$4,7,1)))</f>
        <v>0</v>
      </c>
      <c r="I55" s="31">
        <f>IF($A55="",0,SUMIFS('Opérations'!$D$5:$D$804,'Opérations'!$B$5:$B$804,$A55,'Opérations'!$A$5:$A$804,"&gt;="&amp;DATE('Catégories'!$B$4,7,1),'Opérations'!$A$5:$A$804,"&lt;"&amp;DATE('Catégories'!$B$4,8,1)))</f>
        <v>0</v>
      </c>
      <c r="J55" s="31">
        <f>IF($A55="",0,SUMIFS('Opérations'!$D$5:$D$804,'Opérations'!$B$5:$B$804,$A55,'Opérations'!$A$5:$A$804,"&gt;="&amp;DATE('Catégories'!$B$4,8,1),'Opérations'!$A$5:$A$804,"&lt;"&amp;DATE('Catégories'!$B$4,9,1)))</f>
        <v>0</v>
      </c>
      <c r="K55" s="31">
        <f>IF($A55="",0,SUMIFS('Opérations'!$D$5:$D$804,'Opérations'!$B$5:$B$804,$A55,'Opérations'!$A$5:$A$804,"&gt;="&amp;DATE('Catégories'!$B$4,9,1),'Opérations'!$A$5:$A$804,"&lt;"&amp;DATE('Catégories'!$B$4,10,1)))</f>
        <v>0</v>
      </c>
      <c r="L55" s="31">
        <f>IF($A55="",0,SUMIFS('Opérations'!$D$5:$D$804,'Opérations'!$B$5:$B$804,$A55,'Opérations'!$A$5:$A$804,"&gt;="&amp;DATE('Catégories'!$B$4,10,1),'Opérations'!$A$5:$A$804,"&lt;"&amp;DATE('Catégories'!$B$4,11,1)))</f>
        <v>0</v>
      </c>
      <c r="M55" s="31">
        <f>IF($A55="",0,SUMIFS('Opérations'!$D$5:$D$804,'Opérations'!$B$5:$B$804,$A55,'Opérations'!$A$5:$A$804,"&gt;="&amp;DATE('Catégories'!$B$4,11,1),'Opérations'!$A$5:$A$804,"&lt;"&amp;DATE('Catégories'!$B$4,12,1)))</f>
        <v>0</v>
      </c>
      <c r="N55" s="31">
        <f>IF($A55="",0,SUMIFS('Opérations'!$D$5:$D$804,'Opérations'!$B$5:$B$804,$A55,'Opérations'!$A$5:$A$804,"&gt;="&amp;DATE('Catégories'!$B$4,12,1),'Opérations'!$A$5:$A$804,"&lt;"&amp;DATE('Catégories'!$B$4,13,1)))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IF('Catégories'!A27="","",'Catégories'!A27)</f>
        <v>Maison</v>
      </c>
      <c r="B56" s="26">
        <f>'Catégories'!D27</f>
        <v>0</v>
      </c>
      <c r="C56" s="26">
        <f>IF($A56="",0,SUMIFS('Opérations'!$D$5:$D$804,'Opérations'!$B$5:$B$804,$A56,'Opérations'!$A$5:$A$804,"&gt;="&amp;DATE('Catégories'!$B$4,1,1),'Opérations'!$A$5:$A$804,"&lt;"&amp;DATE('Catégories'!$B$4,2,1)))</f>
        <v>0</v>
      </c>
      <c r="D56" s="26">
        <f>IF($A56="",0,SUMIFS('Opérations'!$D$5:$D$804,'Opérations'!$B$5:$B$804,$A56,'Opérations'!$A$5:$A$804,"&gt;="&amp;DATE('Catégories'!$B$4,2,1),'Opérations'!$A$5:$A$804,"&lt;"&amp;DATE('Catégories'!$B$4,3,1)))</f>
        <v>0</v>
      </c>
      <c r="E56" s="26">
        <f>IF($A56="",0,SUMIFS('Opérations'!$D$5:$D$804,'Opérations'!$B$5:$B$804,$A56,'Opérations'!$A$5:$A$804,"&gt;="&amp;DATE('Catégories'!$B$4,3,1),'Opérations'!$A$5:$A$804,"&lt;"&amp;DATE('Catégories'!$B$4,4,1)))</f>
        <v>0</v>
      </c>
      <c r="F56" s="26">
        <f>IF($A56="",0,SUMIFS('Opérations'!$D$5:$D$804,'Opérations'!$B$5:$B$804,$A56,'Opérations'!$A$5:$A$804,"&gt;="&amp;DATE('Catégories'!$B$4,4,1),'Opérations'!$A$5:$A$804,"&lt;"&amp;DATE('Catégories'!$B$4,5,1)))</f>
        <v>0</v>
      </c>
      <c r="G56" s="26">
        <f>IF($A56="",0,SUMIFS('Opérations'!$D$5:$D$804,'Opérations'!$B$5:$B$804,$A56,'Opérations'!$A$5:$A$804,"&gt;="&amp;DATE('Catégories'!$B$4,5,1),'Opérations'!$A$5:$A$804,"&lt;"&amp;DATE('Catégories'!$B$4,6,1)))</f>
        <v>0</v>
      </c>
      <c r="H56" s="26">
        <f>IF($A56="",0,SUMIFS('Opérations'!$D$5:$D$804,'Opérations'!$B$5:$B$804,$A56,'Opérations'!$A$5:$A$804,"&gt;="&amp;DATE('Catégories'!$B$4,6,1),'Opérations'!$A$5:$A$804,"&lt;"&amp;DATE('Catégories'!$B$4,7,1)))</f>
        <v>0</v>
      </c>
      <c r="I56" s="26">
        <f>IF($A56="",0,SUMIFS('Opérations'!$D$5:$D$804,'Opérations'!$B$5:$B$804,$A56,'Opérations'!$A$5:$A$804,"&gt;="&amp;DATE('Catégories'!$B$4,7,1),'Opérations'!$A$5:$A$804,"&lt;"&amp;DATE('Catégories'!$B$4,8,1)))</f>
        <v>0</v>
      </c>
      <c r="J56" s="26">
        <f>IF($A56="",0,SUMIFS('Opérations'!$D$5:$D$804,'Opérations'!$B$5:$B$804,$A56,'Opérations'!$A$5:$A$804,"&gt;="&amp;DATE('Catégories'!$B$4,8,1),'Opérations'!$A$5:$A$804,"&lt;"&amp;DATE('Catégories'!$B$4,9,1)))</f>
        <v>0</v>
      </c>
      <c r="K56" s="26">
        <f>IF($A56="",0,SUMIFS('Opérations'!$D$5:$D$804,'Opérations'!$B$5:$B$804,$A56,'Opérations'!$A$5:$A$804,"&gt;="&amp;DATE('Catégories'!$B$4,9,1),'Opérations'!$A$5:$A$804,"&lt;"&amp;DATE('Catégories'!$B$4,10,1)))</f>
        <v>0</v>
      </c>
      <c r="L56" s="26">
        <f>IF($A56="",0,SUMIFS('Opérations'!$D$5:$D$804,'Opérations'!$B$5:$B$804,$A56,'Opérations'!$A$5:$A$804,"&gt;="&amp;DATE('Catégories'!$B$4,10,1),'Opérations'!$A$5:$A$804,"&lt;"&amp;DATE('Catégories'!$B$4,11,1)))</f>
        <v>0</v>
      </c>
      <c r="M56" s="26">
        <f>IF($A56="",0,SUMIFS('Opérations'!$D$5:$D$804,'Opérations'!$B$5:$B$804,$A56,'Opérations'!$A$5:$A$804,"&gt;="&amp;DATE('Catégories'!$B$4,11,1),'Opérations'!$A$5:$A$804,"&lt;"&amp;DATE('Catégories'!$B$4,12,1)))</f>
        <v>0</v>
      </c>
      <c r="N56" s="26">
        <f>IF($A56="",0,SUMIFS('Opérations'!$D$5:$D$804,'Opérations'!$B$5:$B$804,$A56,'Opérations'!$A$5:$A$804,"&gt;="&amp;DATE('Catégories'!$B$4,12,1),'Opérations'!$A$5:$A$804,"&lt;"&amp;DATE('Catégories'!$B$4,13,1)))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IF('Catégories'!A28="","",'Catégories'!A28)</f>
        <v>Épargne et placements</v>
      </c>
      <c r="B57" s="31">
        <f>'Catégories'!D28</f>
        <v>0</v>
      </c>
      <c r="C57" s="31">
        <f>IF($A57="",0,SUMIFS('Opérations'!$D$5:$D$804,'Opérations'!$B$5:$B$804,$A57,'Opérations'!$A$5:$A$804,"&gt;="&amp;DATE('Catégories'!$B$4,1,1),'Opérations'!$A$5:$A$804,"&lt;"&amp;DATE('Catégories'!$B$4,2,1)))</f>
        <v>250</v>
      </c>
      <c r="D57" s="31">
        <f>IF($A57="",0,SUMIFS('Opérations'!$D$5:$D$804,'Opérations'!$B$5:$B$804,$A57,'Opérations'!$A$5:$A$804,"&gt;="&amp;DATE('Catégories'!$B$4,2,1),'Opérations'!$A$5:$A$804,"&lt;"&amp;DATE('Catégories'!$B$4,3,1)))</f>
        <v>0</v>
      </c>
      <c r="E57" s="31">
        <f>IF($A57="",0,SUMIFS('Opérations'!$D$5:$D$804,'Opérations'!$B$5:$B$804,$A57,'Opérations'!$A$5:$A$804,"&gt;="&amp;DATE('Catégories'!$B$4,3,1),'Opérations'!$A$5:$A$804,"&lt;"&amp;DATE('Catégories'!$B$4,4,1)))</f>
        <v>0</v>
      </c>
      <c r="F57" s="31">
        <f>IF($A57="",0,SUMIFS('Opérations'!$D$5:$D$804,'Opérations'!$B$5:$B$804,$A57,'Opérations'!$A$5:$A$804,"&gt;="&amp;DATE('Catégories'!$B$4,4,1),'Opérations'!$A$5:$A$804,"&lt;"&amp;DATE('Catégories'!$B$4,5,1)))</f>
        <v>0</v>
      </c>
      <c r="G57" s="31">
        <f>IF($A57="",0,SUMIFS('Opérations'!$D$5:$D$804,'Opérations'!$B$5:$B$804,$A57,'Opérations'!$A$5:$A$804,"&gt;="&amp;DATE('Catégories'!$B$4,5,1),'Opérations'!$A$5:$A$804,"&lt;"&amp;DATE('Catégories'!$B$4,6,1)))</f>
        <v>0</v>
      </c>
      <c r="H57" s="31">
        <f>IF($A57="",0,SUMIFS('Opérations'!$D$5:$D$804,'Opérations'!$B$5:$B$804,$A57,'Opérations'!$A$5:$A$804,"&gt;="&amp;DATE('Catégories'!$B$4,6,1),'Opérations'!$A$5:$A$804,"&lt;"&amp;DATE('Catégories'!$B$4,7,1)))</f>
        <v>0</v>
      </c>
      <c r="I57" s="31">
        <f>IF($A57="",0,SUMIFS('Opérations'!$D$5:$D$804,'Opérations'!$B$5:$B$804,$A57,'Opérations'!$A$5:$A$804,"&gt;="&amp;DATE('Catégories'!$B$4,7,1),'Opérations'!$A$5:$A$804,"&lt;"&amp;DATE('Catégories'!$B$4,8,1)))</f>
        <v>0</v>
      </c>
      <c r="J57" s="31">
        <f>IF($A57="",0,SUMIFS('Opérations'!$D$5:$D$804,'Opérations'!$B$5:$B$804,$A57,'Opérations'!$A$5:$A$804,"&gt;="&amp;DATE('Catégories'!$B$4,8,1),'Opérations'!$A$5:$A$804,"&lt;"&amp;DATE('Catégories'!$B$4,9,1)))</f>
        <v>0</v>
      </c>
      <c r="K57" s="31">
        <f>IF($A57="",0,SUMIFS('Opérations'!$D$5:$D$804,'Opérations'!$B$5:$B$804,$A57,'Opérations'!$A$5:$A$804,"&gt;="&amp;DATE('Catégories'!$B$4,9,1),'Opérations'!$A$5:$A$804,"&lt;"&amp;DATE('Catégories'!$B$4,10,1)))</f>
        <v>0</v>
      </c>
      <c r="L57" s="31">
        <f>IF($A57="",0,SUMIFS('Opérations'!$D$5:$D$804,'Opérations'!$B$5:$B$804,$A57,'Opérations'!$A$5:$A$804,"&gt;="&amp;DATE('Catégories'!$B$4,10,1),'Opérations'!$A$5:$A$804,"&lt;"&amp;DATE('Catégories'!$B$4,11,1)))</f>
        <v>0</v>
      </c>
      <c r="M57" s="31">
        <f>IF($A57="",0,SUMIFS('Opérations'!$D$5:$D$804,'Opérations'!$B$5:$B$804,$A57,'Opérations'!$A$5:$A$804,"&gt;="&amp;DATE('Catégories'!$B$4,11,1),'Opérations'!$A$5:$A$804,"&lt;"&amp;DATE('Catégories'!$B$4,12,1)))</f>
        <v>0</v>
      </c>
      <c r="N57" s="31">
        <f>IF($A57="",0,SUMIFS('Opérations'!$D$5:$D$804,'Opérations'!$B$5:$B$804,$A57,'Opérations'!$A$5:$A$804,"&gt;="&amp;DATE('Catégories'!$B$4,12,1),'Opérations'!$A$5:$A$804,"&lt;"&amp;DATE('Catégories'!$B$4,13,1)))</f>
        <v>0</v>
      </c>
      <c r="O57" s="32">
        <f>SUM(C57:N57)</f>
        <v>250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IF('Catégories'!A29="","",'Catégories'!A29)</f>
        <v>Remboursements de crédits</v>
      </c>
      <c r="B58" s="26">
        <f>'Catégories'!D29</f>
        <v>0</v>
      </c>
      <c r="C58" s="26">
        <f>IF($A58="",0,SUMIFS('Opérations'!$D$5:$D$804,'Opérations'!$B$5:$B$804,$A58,'Opérations'!$A$5:$A$804,"&gt;="&amp;DATE('Catégories'!$B$4,1,1),'Opérations'!$A$5:$A$804,"&lt;"&amp;DATE('Catégories'!$B$4,2,1)))</f>
        <v>0</v>
      </c>
      <c r="D58" s="26">
        <f>IF($A58="",0,SUMIFS('Opérations'!$D$5:$D$804,'Opérations'!$B$5:$B$804,$A58,'Opérations'!$A$5:$A$804,"&gt;="&amp;DATE('Catégories'!$B$4,2,1),'Opérations'!$A$5:$A$804,"&lt;"&amp;DATE('Catégories'!$B$4,3,1)))</f>
        <v>0</v>
      </c>
      <c r="E58" s="26">
        <f>IF($A58="",0,SUMIFS('Opérations'!$D$5:$D$804,'Opérations'!$B$5:$B$804,$A58,'Opérations'!$A$5:$A$804,"&gt;="&amp;DATE('Catégories'!$B$4,3,1),'Opérations'!$A$5:$A$804,"&lt;"&amp;DATE('Catégories'!$B$4,4,1)))</f>
        <v>0</v>
      </c>
      <c r="F58" s="26">
        <f>IF($A58="",0,SUMIFS('Opérations'!$D$5:$D$804,'Opérations'!$B$5:$B$804,$A58,'Opérations'!$A$5:$A$804,"&gt;="&amp;DATE('Catégories'!$B$4,4,1),'Opérations'!$A$5:$A$804,"&lt;"&amp;DATE('Catégories'!$B$4,5,1)))</f>
        <v>0</v>
      </c>
      <c r="G58" s="26">
        <f>IF($A58="",0,SUMIFS('Opérations'!$D$5:$D$804,'Opérations'!$B$5:$B$804,$A58,'Opérations'!$A$5:$A$804,"&gt;="&amp;DATE('Catégories'!$B$4,5,1),'Opérations'!$A$5:$A$804,"&lt;"&amp;DATE('Catégories'!$B$4,6,1)))</f>
        <v>0</v>
      </c>
      <c r="H58" s="26">
        <f>IF($A58="",0,SUMIFS('Opérations'!$D$5:$D$804,'Opérations'!$B$5:$B$804,$A58,'Opérations'!$A$5:$A$804,"&gt;="&amp;DATE('Catégories'!$B$4,6,1),'Opérations'!$A$5:$A$804,"&lt;"&amp;DATE('Catégories'!$B$4,7,1)))</f>
        <v>0</v>
      </c>
      <c r="I58" s="26">
        <f>IF($A58="",0,SUMIFS('Opérations'!$D$5:$D$804,'Opérations'!$B$5:$B$804,$A58,'Opérations'!$A$5:$A$804,"&gt;="&amp;DATE('Catégories'!$B$4,7,1),'Opérations'!$A$5:$A$804,"&lt;"&amp;DATE('Catégories'!$B$4,8,1)))</f>
        <v>0</v>
      </c>
      <c r="J58" s="26">
        <f>IF($A58="",0,SUMIFS('Opérations'!$D$5:$D$804,'Opérations'!$B$5:$B$804,$A58,'Opérations'!$A$5:$A$804,"&gt;="&amp;DATE('Catégories'!$B$4,8,1),'Opérations'!$A$5:$A$804,"&lt;"&amp;DATE('Catégories'!$B$4,9,1)))</f>
        <v>0</v>
      </c>
      <c r="K58" s="26">
        <f>IF($A58="",0,SUMIFS('Opérations'!$D$5:$D$804,'Opérations'!$B$5:$B$804,$A58,'Opérations'!$A$5:$A$804,"&gt;="&amp;DATE('Catégories'!$B$4,9,1),'Opérations'!$A$5:$A$804,"&lt;"&amp;DATE('Catégories'!$B$4,10,1)))</f>
        <v>0</v>
      </c>
      <c r="L58" s="26">
        <f>IF($A58="",0,SUMIFS('Opérations'!$D$5:$D$804,'Opérations'!$B$5:$B$804,$A58,'Opérations'!$A$5:$A$804,"&gt;="&amp;DATE('Catégories'!$B$4,10,1),'Opérations'!$A$5:$A$804,"&lt;"&amp;DATE('Catégories'!$B$4,11,1)))</f>
        <v>0</v>
      </c>
      <c r="M58" s="26">
        <f>IF($A58="",0,SUMIFS('Opérations'!$D$5:$D$804,'Opérations'!$B$5:$B$804,$A58,'Opérations'!$A$5:$A$804,"&gt;="&amp;DATE('Catégories'!$B$4,11,1),'Opérations'!$A$5:$A$804,"&lt;"&amp;DATE('Catégories'!$B$4,12,1)))</f>
        <v>0</v>
      </c>
      <c r="N58" s="26">
        <f>IF($A58="",0,SUMIFS('Opérations'!$D$5:$D$804,'Opérations'!$B$5:$B$804,$A58,'Opérations'!$A$5:$A$804,"&gt;="&amp;DATE('Catégories'!$B$4,12,1),'Opérations'!$A$5:$A$804,"&lt;"&amp;DATE('Catégories'!$B$4,13,1)))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IF('Catégories'!A30="","",'Catégories'!A30)</f>
        <v>Divers</v>
      </c>
      <c r="B59" s="31">
        <f>'Catégories'!D30</f>
        <v>0</v>
      </c>
      <c r="C59" s="31">
        <f>IF($A59="",0,SUMIFS('Opérations'!$D$5:$D$804,'Opérations'!$B$5:$B$804,$A59,'Opérations'!$A$5:$A$804,"&gt;="&amp;DATE('Catégories'!$B$4,1,1),'Opérations'!$A$5:$A$804,"&lt;"&amp;DATE('Catégories'!$B$4,2,1)))</f>
        <v>0</v>
      </c>
      <c r="D59" s="31">
        <f>IF($A59="",0,SUMIFS('Opérations'!$D$5:$D$804,'Opérations'!$B$5:$B$804,$A59,'Opérations'!$A$5:$A$804,"&gt;="&amp;DATE('Catégories'!$B$4,2,1),'Opérations'!$A$5:$A$804,"&lt;"&amp;DATE('Catégories'!$B$4,3,1)))</f>
        <v>0</v>
      </c>
      <c r="E59" s="31">
        <f>IF($A59="",0,SUMIFS('Opérations'!$D$5:$D$804,'Opérations'!$B$5:$B$804,$A59,'Opérations'!$A$5:$A$804,"&gt;="&amp;DATE('Catégories'!$B$4,3,1),'Opérations'!$A$5:$A$804,"&lt;"&amp;DATE('Catégories'!$B$4,4,1)))</f>
        <v>0</v>
      </c>
      <c r="F59" s="31">
        <f>IF($A59="",0,SUMIFS('Opérations'!$D$5:$D$804,'Opérations'!$B$5:$B$804,$A59,'Opérations'!$A$5:$A$804,"&gt;="&amp;DATE('Catégories'!$B$4,4,1),'Opérations'!$A$5:$A$804,"&lt;"&amp;DATE('Catégories'!$B$4,5,1)))</f>
        <v>0</v>
      </c>
      <c r="G59" s="31">
        <f>IF($A59="",0,SUMIFS('Opérations'!$D$5:$D$804,'Opérations'!$B$5:$B$804,$A59,'Opérations'!$A$5:$A$804,"&gt;="&amp;DATE('Catégories'!$B$4,5,1),'Opérations'!$A$5:$A$804,"&lt;"&amp;DATE('Catégories'!$B$4,6,1)))</f>
        <v>0</v>
      </c>
      <c r="H59" s="31">
        <f>IF($A59="",0,SUMIFS('Opérations'!$D$5:$D$804,'Opérations'!$B$5:$B$804,$A59,'Opérations'!$A$5:$A$804,"&gt;="&amp;DATE('Catégories'!$B$4,6,1),'Opérations'!$A$5:$A$804,"&lt;"&amp;DATE('Catégories'!$B$4,7,1)))</f>
        <v>0</v>
      </c>
      <c r="I59" s="31">
        <f>IF($A59="",0,SUMIFS('Opérations'!$D$5:$D$804,'Opérations'!$B$5:$B$804,$A59,'Opérations'!$A$5:$A$804,"&gt;="&amp;DATE('Catégories'!$B$4,7,1),'Opérations'!$A$5:$A$804,"&lt;"&amp;DATE('Catégories'!$B$4,8,1)))</f>
        <v>0</v>
      </c>
      <c r="J59" s="31">
        <f>IF($A59="",0,SUMIFS('Opérations'!$D$5:$D$804,'Opérations'!$B$5:$B$804,$A59,'Opérations'!$A$5:$A$804,"&gt;="&amp;DATE('Catégories'!$B$4,8,1),'Opérations'!$A$5:$A$804,"&lt;"&amp;DATE('Catégories'!$B$4,9,1)))</f>
        <v>0</v>
      </c>
      <c r="K59" s="31">
        <f>IF($A59="",0,SUMIFS('Opérations'!$D$5:$D$804,'Opérations'!$B$5:$B$804,$A59,'Opérations'!$A$5:$A$804,"&gt;="&amp;DATE('Catégories'!$B$4,9,1),'Opérations'!$A$5:$A$804,"&lt;"&amp;DATE('Catégories'!$B$4,10,1)))</f>
        <v>0</v>
      </c>
      <c r="L59" s="31">
        <f>IF($A59="",0,SUMIFS('Opérations'!$D$5:$D$804,'Opérations'!$B$5:$B$804,$A59,'Opérations'!$A$5:$A$804,"&gt;="&amp;DATE('Catégories'!$B$4,10,1),'Opérations'!$A$5:$A$804,"&lt;"&amp;DATE('Catégories'!$B$4,11,1)))</f>
        <v>0</v>
      </c>
      <c r="M59" s="31">
        <f>IF($A59="",0,SUMIFS('Opérations'!$D$5:$D$804,'Opérations'!$B$5:$B$804,$A59,'Opérations'!$A$5:$A$804,"&gt;="&amp;DATE('Catégories'!$B$4,11,1),'Opérations'!$A$5:$A$804,"&lt;"&amp;DATE('Catégories'!$B$4,12,1)))</f>
        <v>0</v>
      </c>
      <c r="N59" s="31">
        <f>IF($A59="",0,SUMIFS('Opérations'!$D$5:$D$804,'Opérations'!$B$5:$B$804,$A59,'Opérations'!$A$5:$A$804,"&gt;="&amp;DATE('Catégories'!$B$4,12,1),'Opérations'!$A$5:$A$804,"&lt;"&amp;DATE('Catégories'!$B$4,13,1)))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{F02682C2-F7FA-4DDB-84D3-7491B857EFFC}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02682C2-F7FA-4DDB-84D3-7491B857EFFC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Guide</vt:lpstr>
      <vt:lpstr>Catégories</vt:lpstr>
      <vt:lpstr>Opérations</vt:lpstr>
      <vt:lpstr>Bilan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