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Categorías" state="visible" r:id="rId5"/>
    <sheet sheetId="3" name="Movimientos" state="visible" r:id="rId6"/>
    <sheet sheetId="4" name="Resumen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<sst xmlns="http://schemas.openxmlformats.org/spreadsheetml/2006/main" count="140" uniqueCount="87">
  <si>
    <t>Presupuesto familiar</t>
  </si>
  <si>
    <t>Un presupuesto familiar para un año: planifica cada categoría, apunta cada movimiento y comprueba mes a mes cómo vas.</t>
  </si>
  <si>
    <t>Cómo se usa</t>
  </si>
  <si>
    <t>En la hoja Categorías escribe el año y, si quieres, cambia el nombre de las categorías. Pon a cada una una previsión mensual — lo que esperas ganar o gastar.</t>
  </si>
  <si>
    <t>En la hoja Movimientos apunta cada ingreso o gasto en su propia fila: fecha, categoría del desplegable, una descripción breve y el importe (siempre en positivo).</t>
  </si>
  <si>
    <t>La hoja Resumen hace el resto: totales por categoría y mes, tu previsión anual, la diferencia y dos gráficos.</t>
  </si>
  <si>
    <t>Borra las filas de ejemplo de enero antes de empezar con tus propios números.</t>
  </si>
  <si>
    <t>Las celdas amarillas las rellenas tú.</t>
  </si>
  <si>
    <t>Las celdas blancas se calculan solas (están protegidas para que no borres una fórmula sin querer — Revisar → Desproteger hoja, sin contraseña).</t>
  </si>
  <si>
    <t>Consejos</t>
  </si>
  <si>
    <t>•  Apunta los movimientos una vez a la semana — son cinco minutos y el presupuesto se mantiene al día.</t>
  </si>
  <si>
    <t>•  El rojo en el resumen significa que una categoría ha superado lo previsto para los meses que llevas.</t>
  </si>
  <si>
    <t>•  Tasa de ahorro = (ingresos − gastos) ÷ ingresos. Un 10–20 % es un buen objetivo.</t>
  </si>
  <si>
    <t>•  Fondos para gastos previsibles: planifica vacaciones, regalos y reparaciones del coche como una cantidad mensual para que no te pillen por sorpresa.</t>
  </si>
  <si>
    <t>Plantilla gratuita de Planmero · planmero.com/es/presupuesto-familiar-excel/</t>
  </si>
  <si>
    <t>Categorías y previsión mensual</t>
  </si>
  <si>
    <t>Renombra las categorías a tu gusto y pon cuánto prevés al mes. El año vale para todo el libro.</t>
  </si>
  <si>
    <t>Año</t>
  </si>
  <si>
    <t>Categoría</t>
  </si>
  <si>
    <t>Tipo</t>
  </si>
  <si>
    <t>Previsto al mes</t>
  </si>
  <si>
    <t>Previsto / año</t>
  </si>
  <si>
    <t>Nómina</t>
  </si>
  <si>
    <t>Ingreso</t>
  </si>
  <si>
    <t>Nómina de la pareja</t>
  </si>
  <si>
    <t>Ayudas y prestaciones</t>
  </si>
  <si>
    <t>Negocio propio</t>
  </si>
  <si>
    <t>Alquileres cobrados</t>
  </si>
  <si>
    <t>Otros ingresos</t>
  </si>
  <si>
    <t>Vivienda (alquiler / hipoteca)</t>
  </si>
  <si>
    <t>Gasto</t>
  </si>
  <si>
    <t>Suministros (luz y agua)</t>
  </si>
  <si>
    <t>Supermercado</t>
  </si>
  <si>
    <t>Transporte y coche</t>
  </si>
  <si>
    <t>Móvil e internet</t>
  </si>
  <si>
    <t>Seguros</t>
  </si>
  <si>
    <t>Salud</t>
  </si>
  <si>
    <t>Hijos y colegio</t>
  </si>
  <si>
    <t>Ropa</t>
  </si>
  <si>
    <t>Comer fuera</t>
  </si>
  <si>
    <t>Ocio</t>
  </si>
  <si>
    <t>Suscripciones</t>
  </si>
  <si>
    <t>Vacaciones</t>
  </si>
  <si>
    <t>Regalos</t>
  </si>
  <si>
    <t>Hogar</t>
  </si>
  <si>
    <t>Ahorro e inversión</t>
  </si>
  <si>
    <t>Cuotas de préstamos</t>
  </si>
  <si>
    <t>Otros</t>
  </si>
  <si>
    <t>Movimientos</t>
  </si>
  <si>
    <t>Una fila por ingreso o gasto. Los importes son positivos; la categoría decide si es ingreso o gasto.</t>
  </si>
  <si>
    <t>Fecha</t>
  </si>
  <si>
    <t>Descripción</t>
  </si>
  <si>
    <t>Importe</t>
  </si>
  <si>
    <t>Nómina de enero</t>
  </si>
  <si>
    <t>Alquiler</t>
  </si>
  <si>
    <t>Luz y gas</t>
  </si>
  <si>
    <t>Gasolina</t>
  </si>
  <si>
    <t>Fibra y móvil</t>
  </si>
  <si>
    <t>Cine</t>
  </si>
  <si>
    <t>Streaming</t>
  </si>
  <si>
    <t>Ahorro mensual</t>
  </si>
  <si>
    <t>Resumen anual</t>
  </si>
  <si>
    <t>Todo aquí se calcula a partir de la hoja Movimientos. En rojo: por encima de lo previsto para los meses que llevas.</t>
  </si>
  <si>
    <t>Ingresos</t>
  </si>
  <si>
    <t>Gastos</t>
  </si>
  <si>
    <t>Saldo</t>
  </si>
  <si>
    <t>Tasa de ahorro</t>
  </si>
  <si>
    <t>Por meses</t>
  </si>
  <si>
    <t/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</si>
  <si>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</si>
  <si>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</si>
  <si>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</si>
  <si>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</si>
  <si>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</si>
  <si>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</si>
  <si>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</si>
  <si>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</si>
  <si>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</si>
  <si>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</si>
  <si>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</si>
  <si>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</si>
  <si>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</si>
  <si>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Por categorías</t>
  </si>
  <si>
    <t>Previsto al año</t>
  </si>
  <si>
    <t>Real</t>
  </si>
  <si>
    <t>Diferencia</t>
  </si>
  <si>
    <t>% de lo previsto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</si>
</sst>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;-#,##0.00 &quot;€&quot;"/>
    <numFmt numFmtId="165" formatCode="0.0%"/>
    <numFmt numFmtId="166" formatCode="#,##0.00 &quot;€&quot;;-#,##0.00 &quot;€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Ingresos y gastos por mes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Ingresos</c:v>
          </c:tx>
          <c:spPr>
            <a:solidFill>
              <a:srgbClr val="12805A"/>
            </a:solidFill>
          </c:spPr>
          <c:invertIfNegative val="0"/>
          <c:cat>
            <c:strRef>
              <c:f>'Resumen'!$C$8:$N$8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'Resumen'!$C$9:$N$9</c:f>
              <c:numCache>
                <c:formatCode>General</c:formatCode>
                <c:ptCount val="12"/>
                <c:pt idx="0">
                  <c:v>2400</c:v>
                </c:pt>
              </c:numCache>
            </c:numRef>
          </c:val>
        </c:ser>
        <c:ser>
          <c:idx val="1"/>
          <c:order val="1"/>
          <c:tx>
            <c:v>Gastos</c:v>
          </c:tx>
          <c:spPr>
            <a:solidFill>
              <a:srgbClr val="D4A72C"/>
            </a:solidFill>
          </c:spPr>
          <c:invertIfNegative val="0"/>
          <c:cat>
            <c:strRef>
              <c:f>'Resumen'!$C$8:$N$8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'Resumen'!$C$10:$N$10</c:f>
              <c:numCache>
                <c:formatCode>General</c:formatCode>
                <c:ptCount val="12"/>
                <c:pt idx="0">
                  <c:v>1526.59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A dónde va el dinero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Gastos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'Resumen'!$A$42:$A$59</c:f>
              <c:strCache>
                <c:ptCount val="18"/>
                <c:pt idx="0">
                  <c:v>Vivienda (alquiler / hipoteca)</c:v>
                </c:pt>
                <c:pt idx="1">
                  <c:v>Suministros (luz y agua)</c:v>
                </c:pt>
                <c:pt idx="2">
                  <c:v>Supermercado</c:v>
                </c:pt>
                <c:pt idx="3">
                  <c:v>Transporte y coche</c:v>
                </c:pt>
                <c:pt idx="4">
                  <c:v>Móvil e internet</c:v>
                </c:pt>
                <c:pt idx="5">
                  <c:v>Seguros</c:v>
                </c:pt>
                <c:pt idx="6">
                  <c:v>Salud</c:v>
                </c:pt>
                <c:pt idx="7">
                  <c:v>Hijos y colegio</c:v>
                </c:pt>
                <c:pt idx="8">
                  <c:v>Ropa</c:v>
                </c:pt>
                <c:pt idx="9">
                  <c:v>Comer fuera</c:v>
                </c:pt>
                <c:pt idx="10">
                  <c:v>Ocio</c:v>
                </c:pt>
                <c:pt idx="11">
                  <c:v>Suscripciones</c:v>
                </c:pt>
                <c:pt idx="12">
                  <c:v>Vacaciones</c:v>
                </c:pt>
                <c:pt idx="13">
                  <c:v>Regalos</c:v>
                </c:pt>
                <c:pt idx="14">
                  <c:v>Hogar</c:v>
                </c:pt>
                <c:pt idx="15">
                  <c:v>Ahorro e inversión</c:v>
                </c:pt>
                <c:pt idx="16">
                  <c:v>Cuotas de préstamos</c:v>
                </c:pt>
                <c:pt idx="17">
                  <c:v>Otros</c:v>
                </c:pt>
              </c:strCache>
            </c:strRef>
          </c:cat>
          <c:val>
            <c:numRef>
              <c:f>'Resumen'!$O$42:$O$59</c:f>
              <c:numCache>
                <c:formatCode>General</c:formatCode>
                <c:ptCount val="18"/>
                <c:pt idx="0">
                  <c:v>850</c:v>
                </c:pt>
                <c:pt idx="1">
                  <c:v>120</c:v>
                </c:pt>
                <c:pt idx="2">
                  <c:v>170.6</c:v>
                </c:pt>
                <c:pt idx="3">
                  <c:v>60</c:v>
                </c:pt>
                <c:pt idx="4">
                  <c:v>35</c:v>
                </c:pt>
                <c:pt idx="10">
                  <c:v>28</c:v>
                </c:pt>
                <c:pt idx="11">
                  <c:v>12.99</c:v>
                </c:pt>
                <c:pt idx="15">
                  <c:v>250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s/presupuesto-familiar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36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36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2400</v>
      </c>
      <c r="E5" s="21" t="str">
        <f>IF(B5="","",IFERROR(VLOOKUP(B5,'Categorías'!$A$7:$B$30,2,FALSE),""))</f>
        <v>Ingreso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850</v>
      </c>
      <c r="E6" s="21" t="str">
        <f>IF(B6="","",IFERROR(VLOOKUP(B6,'Categorías'!$A$7:$B$30,2,FALSE),""))</f>
        <v>Gasto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120</v>
      </c>
      <c r="E7" s="21" t="str">
        <f>IF(B7="","",IFERROR(VLOOKUP(B7,'Categorías'!$A$7:$B$30,2,FALSE),""))</f>
        <v>Gasto</v>
      </c>
    </row>
    <row r="8" spans="1:5" x14ac:dyDescent="0.25">
      <c r="A8" s="20">
        <v>46390</v>
      </c>
      <c r="B8" s="15" t="s">
        <v>32</v>
      </c>
      <c r="C8" s="15" t="s">
        <v>32</v>
      </c>
      <c r="D8" s="17">
        <v>96.4</v>
      </c>
      <c r="E8" s="21" t="str">
        <f>IF(B8="","",IFERROR(VLOOKUP(B8,'Categorías'!$A$7:$B$30,2,FALSE),""))</f>
        <v>Gasto</v>
      </c>
    </row>
    <row r="9" spans="1:5" x14ac:dyDescent="0.25">
      <c r="A9" s="20">
        <v>46399</v>
      </c>
      <c r="B9" s="15" t="s">
        <v>32</v>
      </c>
      <c r="C9" s="15" t="s">
        <v>32</v>
      </c>
      <c r="D9" s="17">
        <v>74.2</v>
      </c>
      <c r="E9" s="21" t="str">
        <f>IF(B9="","",IFERROR(VLOOKUP(B9,'Categorías'!$A$7:$B$30,2,FALSE),""))</f>
        <v>Gasto</v>
      </c>
    </row>
    <row r="10" spans="1:5" x14ac:dyDescent="0.25">
      <c r="A10" s="20">
        <v>46395</v>
      </c>
      <c r="B10" s="15" t="s">
        <v>33</v>
      </c>
      <c r="C10" s="15" t="s">
        <v>56</v>
      </c>
      <c r="D10" s="17">
        <v>60</v>
      </c>
      <c r="E10" s="21" t="str">
        <f>IF(B10="","",IFERROR(VLOOKUP(B10,'Categorías'!$A$7:$B$30,2,FALSE),""))</f>
        <v>Gasto</v>
      </c>
    </row>
    <row r="11" spans="1:5" x14ac:dyDescent="0.25">
      <c r="A11" s="20">
        <v>46402</v>
      </c>
      <c r="B11" s="15" t="s">
        <v>34</v>
      </c>
      <c r="C11" s="15" t="s">
        <v>57</v>
      </c>
      <c r="D11" s="17">
        <v>35</v>
      </c>
      <c r="E11" s="21" t="str">
        <f>IF(B11="","",IFERROR(VLOOKUP(B11,'Categorías'!$A$7:$B$30,2,FALSE),""))</f>
        <v>Gasto</v>
      </c>
    </row>
    <row r="12" spans="1:5" x14ac:dyDescent="0.25">
      <c r="A12" s="20">
        <v>46405</v>
      </c>
      <c r="B12" s="15" t="s">
        <v>40</v>
      </c>
      <c r="C12" s="15" t="s">
        <v>58</v>
      </c>
      <c r="D12" s="17">
        <v>28</v>
      </c>
      <c r="E12" s="21" t="str">
        <f>IF(B12="","",IFERROR(VLOOKUP(B12,'Categorías'!$A$7:$B$30,2,FALSE),""))</f>
        <v>Gasto</v>
      </c>
    </row>
    <row r="13" spans="1:5" x14ac:dyDescent="0.25">
      <c r="A13" s="20">
        <v>46407</v>
      </c>
      <c r="B13" s="15" t="s">
        <v>41</v>
      </c>
      <c r="C13" s="15" t="s">
        <v>59</v>
      </c>
      <c r="D13" s="17">
        <v>12.99</v>
      </c>
      <c r="E13" s="21" t="str">
        <f>IF(B13="","",IFERROR(VLOOKUP(B13,'Categorías'!$A$7:$B$30,2,FALSE),""))</f>
        <v>Gasto</v>
      </c>
    </row>
    <row r="14" spans="1:5" x14ac:dyDescent="0.25">
      <c r="A14" s="20">
        <v>46398</v>
      </c>
      <c r="B14" s="15" t="s">
        <v>45</v>
      </c>
      <c r="C14" s="15" t="s">
        <v>60</v>
      </c>
      <c r="D14" s="17">
        <v>250</v>
      </c>
      <c r="E14" s="21" t="str">
        <f>IF(B14="","",IFERROR(VLOOKUP(B14,'Categorías'!$A$7:$B$30,2,FALSE),""))</f>
        <v>Gasto</v>
      </c>
    </row>
    <row r="15" spans="1:5" x14ac:dyDescent="0.25">
      <c r="A15" s="20"/>
      <c r="B15" s="15"/>
      <c r="C15" s="15"/>
      <c r="D15" s="17"/>
      <c r="E15" s="21" t="str">
        <f>IF(B15="","",IFERROR(VLOOKUP(B15,'Categorías'!$A$7:$B$30,2,FALSE),""))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IF(B16="","",IFERROR(VLOOKUP(B16,'Categorías'!$A$7:$B$30,2,FALSE),""))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IF(B17="","",IFERROR(VLOOKUP(B17,'Categorías'!$A$7:$B$30,2,FALSE),""))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IF(B18="","",IFERROR(VLOOKUP(B18,'Categorías'!$A$7:$B$30,2,FALSE),""))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IF(B19="","",IFERROR(VLOOKUP(B19,'Categorías'!$A$7:$B$30,2,FALSE),""))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IF(B20="","",IFERROR(VLOOKUP(B20,'Categorías'!$A$7:$B$30,2,FALSE),""))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IF(B21="","",IFERROR(VLOOKUP(B21,'Categorías'!$A$7:$B$30,2,FALSE),""))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IF(B22="","",IFERROR(VLOOKUP(B22,'Categorías'!$A$7:$B$30,2,FALSE),""))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IF(B23="","",IFERROR(VLOOKUP(B23,'Categorías'!$A$7:$B$30,2,FALSE),""))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IF(B24="","",IFERROR(VLOOKUP(B24,'Categorías'!$A$7:$B$30,2,FALSE),""))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IF(B25="","",IFERROR(VLOOKUP(B25,'Categorías'!$A$7:$B$30,2,FALSE),""))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IF(B26="","",IFERROR(VLOOKUP(B26,'Categorías'!$A$7:$B$30,2,FALSE),""))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IF(B27="","",IFERROR(VLOOKUP(B27,'Categorías'!$A$7:$B$30,2,FALSE),""))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IF(B28="","",IFERROR(VLOOKUP(B28,'Categorías'!$A$7:$B$30,2,FALSE),""))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IF(B29="","",IFERROR(VLOOKUP(B29,'Categorías'!$A$7:$B$30,2,FALSE),""))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IF(B30="","",IFERROR(VLOOKUP(B30,'Categorías'!$A$7:$B$30,2,FALSE),""))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IF(B31="","",IFERROR(VLOOKUP(B31,'Categorías'!$A$7:$B$30,2,FALSE),""))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IF(B32="","",IFERROR(VLOOKUP(B32,'Categorías'!$A$7:$B$30,2,FALSE),""))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IF(B33="","",IFERROR(VLOOKUP(B33,'Categorías'!$A$7:$B$30,2,FALSE),""))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IF(B34="","",IFERROR(VLOOKUP(B34,'Categorías'!$A$7:$B$30,2,FALSE),""))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IF(B35="","",IFERROR(VLOOKUP(B35,'Categorías'!$A$7:$B$30,2,FALSE),""))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IF(B36="","",IFERROR(VLOOKUP(B36,'Categorías'!$A$7:$B$30,2,FALSE),""))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IF(B37="","",IFERROR(VLOOKUP(B37,'Categorías'!$A$7:$B$30,2,FALSE),""))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IF(B38="","",IFERROR(VLOOKUP(B38,'Categorías'!$A$7:$B$30,2,FALSE),""))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IF(B39="","",IFERROR(VLOOKUP(B39,'Categorías'!$A$7:$B$30,2,FALSE),""))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IF(B40="","",IFERROR(VLOOKUP(B40,'Categorías'!$A$7:$B$30,2,FALSE),""))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IF(B41="","",IFERROR(VLOOKUP(B41,'Categorías'!$A$7:$B$30,2,FALSE),""))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IF(B42="","",IFERROR(VLOOKUP(B42,'Categorías'!$A$7:$B$30,2,FALSE),""))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IF(B43="","",IFERROR(VLOOKUP(B43,'Categorías'!$A$7:$B$30,2,FALSE),""))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IF(B44="","",IFERROR(VLOOKUP(B44,'Categorías'!$A$7:$B$30,2,FALSE),""))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IF(B45="","",IFERROR(VLOOKUP(B45,'Categorías'!$A$7:$B$30,2,FALSE),""))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IF(B46="","",IFERROR(VLOOKUP(B46,'Categorías'!$A$7:$B$30,2,FALSE),""))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IF(B47="","",IFERROR(VLOOKUP(B47,'Categorías'!$A$7:$B$30,2,FALSE),""))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IF(B48="","",IFERROR(VLOOKUP(B48,'Categorías'!$A$7:$B$30,2,FALSE),""))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IF(B49="","",IFERROR(VLOOKUP(B49,'Categorías'!$A$7:$B$30,2,FALSE),""))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IF(B50="","",IFERROR(VLOOKUP(B50,'Categorías'!$A$7:$B$30,2,FALSE),""))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IF(B51="","",IFERROR(VLOOKUP(B51,'Categorías'!$A$7:$B$30,2,FALSE),""))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IF(B52="","",IFERROR(VLOOKUP(B52,'Categorías'!$A$7:$B$30,2,FALSE),""))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IF(B53="","",IFERROR(VLOOKUP(B53,'Categorías'!$A$7:$B$30,2,FALSE),""))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IF(B54="","",IFERROR(VLOOKUP(B54,'Categorías'!$A$7:$B$30,2,FALSE),""))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IF(B55="","",IFERROR(VLOOKUP(B55,'Categorías'!$A$7:$B$30,2,FALSE),""))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IF(B56="","",IFERROR(VLOOKUP(B56,'Categorías'!$A$7:$B$30,2,FALSE),""))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IF(B57="","",IFERROR(VLOOKUP(B57,'Categorías'!$A$7:$B$30,2,FALSE),""))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IF(B58="","",IFERROR(VLOOKUP(B58,'Categorías'!$A$7:$B$30,2,FALSE),""))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IF(B59="","",IFERROR(VLOOKUP(B59,'Categorías'!$A$7:$B$30,2,FALSE),""))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IF(B60="","",IFERROR(VLOOKUP(B60,'Categorías'!$A$7:$B$30,2,FALSE),""))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IF(B61="","",IFERROR(VLOOKUP(B61,'Categorías'!$A$7:$B$30,2,FALSE),""))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IF(B62="","",IFERROR(VLOOKUP(B62,'Categorías'!$A$7:$B$30,2,FALSE),""))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IF(B63="","",IFERROR(VLOOKUP(B63,'Categorías'!$A$7:$B$30,2,FALSE),""))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IF(B64="","",IFERROR(VLOOKUP(B64,'Categorías'!$A$7:$B$30,2,FALSE),""))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IF(B65="","",IFERROR(VLOOKUP(B65,'Categorías'!$A$7:$B$30,2,FALSE),""))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IF(B66="","",IFERROR(VLOOKUP(B66,'Categorías'!$A$7:$B$30,2,FALSE),""))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IF(B67="","",IFERROR(VLOOKUP(B67,'Categorías'!$A$7:$B$30,2,FALSE),""))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IF(B68="","",IFERROR(VLOOKUP(B68,'Categorías'!$A$7:$B$30,2,FALSE),""))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IF(B69="","",IFERROR(VLOOKUP(B69,'Categorías'!$A$7:$B$30,2,FALSE),""))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IF(B70="","",IFERROR(VLOOKUP(B70,'Categorías'!$A$7:$B$30,2,FALSE),""))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IF(B71="","",IFERROR(VLOOKUP(B71,'Categorías'!$A$7:$B$30,2,FALSE),""))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IF(B72="","",IFERROR(VLOOKUP(B72,'Categorías'!$A$7:$B$30,2,FALSE),""))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IF(B73="","",IFERROR(VLOOKUP(B73,'Categorías'!$A$7:$B$30,2,FALSE),""))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IF(B74="","",IFERROR(VLOOKUP(B74,'Categorías'!$A$7:$B$30,2,FALSE),""))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IF(B75="","",IFERROR(VLOOKUP(B75,'Categorías'!$A$7:$B$30,2,FALSE),""))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IF(B76="","",IFERROR(VLOOKUP(B76,'Categorías'!$A$7:$B$30,2,FALSE),""))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IF(B77="","",IFERROR(VLOOKUP(B77,'Categorías'!$A$7:$B$30,2,FALSE),""))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IF(B78="","",IFERROR(VLOOKUP(B78,'Categorías'!$A$7:$B$30,2,FALSE),""))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IF(B79="","",IFERROR(VLOOKUP(B79,'Categorías'!$A$7:$B$30,2,FALSE),""))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IF(B80="","",IFERROR(VLOOKUP(B80,'Categorías'!$A$7:$B$30,2,FALSE),""))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IF(B81="","",IFERROR(VLOOKUP(B81,'Categorías'!$A$7:$B$30,2,FALSE),""))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IF(B82="","",IFERROR(VLOOKUP(B82,'Categorías'!$A$7:$B$30,2,FALSE),""))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IF(B83="","",IFERROR(VLOOKUP(B83,'Categorías'!$A$7:$B$30,2,FALSE),""))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IF(B84="","",IFERROR(VLOOKUP(B84,'Categorías'!$A$7:$B$30,2,FALSE),""))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IF(B85="","",IFERROR(VLOOKUP(B85,'Categorías'!$A$7:$B$30,2,FALSE),""))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IF(B86="","",IFERROR(VLOOKUP(B86,'Categorías'!$A$7:$B$30,2,FALSE),""))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IF(B87="","",IFERROR(VLOOKUP(B87,'Categorías'!$A$7:$B$30,2,FALSE),""))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IF(B88="","",IFERROR(VLOOKUP(B88,'Categorías'!$A$7:$B$30,2,FALSE),""))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IF(B89="","",IFERROR(VLOOKUP(B89,'Categorías'!$A$7:$B$30,2,FALSE),""))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IF(B90="","",IFERROR(VLOOKUP(B90,'Categorías'!$A$7:$B$30,2,FALSE),""))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IF(B91="","",IFERROR(VLOOKUP(B91,'Categorías'!$A$7:$B$30,2,FALSE),""))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IF(B92="","",IFERROR(VLOOKUP(B92,'Categorías'!$A$7:$B$30,2,FALSE),""))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IF(B93="","",IFERROR(VLOOKUP(B93,'Categorías'!$A$7:$B$30,2,FALSE),""))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IF(B94="","",IFERROR(VLOOKUP(B94,'Categorías'!$A$7:$B$30,2,FALSE),""))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IF(B95="","",IFERROR(VLOOKUP(B95,'Categorías'!$A$7:$B$30,2,FALSE),""))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IF(B96="","",IFERROR(VLOOKUP(B96,'Categorías'!$A$7:$B$30,2,FALSE),""))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IF(B97="","",IFERROR(VLOOKUP(B97,'Categorías'!$A$7:$B$30,2,FALSE),""))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IF(B98="","",IFERROR(VLOOKUP(B98,'Categorías'!$A$7:$B$30,2,FALSE),""))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IF(B99="","",IFERROR(VLOOKUP(B99,'Categorías'!$A$7:$B$30,2,FALSE),""))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IF(B100="","",IFERROR(VLOOKUP(B100,'Categorías'!$A$7:$B$30,2,FALSE),""))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IF(B101="","",IFERROR(VLOOKUP(B101,'Categorías'!$A$7:$B$30,2,FALSE),""))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IF(B102="","",IFERROR(VLOOKUP(B102,'Categorías'!$A$7:$B$30,2,FALSE),""))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IF(B103="","",IFERROR(VLOOKUP(B103,'Categorías'!$A$7:$B$30,2,FALSE),""))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IF(B104="","",IFERROR(VLOOKUP(B104,'Categorías'!$A$7:$B$30,2,FALSE),""))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IF(B105="","",IFERROR(VLOOKUP(B105,'Categorías'!$A$7:$B$30,2,FALSE),""))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IF(B106="","",IFERROR(VLOOKUP(B106,'Categorías'!$A$7:$B$30,2,FALSE),""))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IF(B107="","",IFERROR(VLOOKUP(B107,'Categorías'!$A$7:$B$30,2,FALSE),""))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IF(B108="","",IFERROR(VLOOKUP(B108,'Categorías'!$A$7:$B$30,2,FALSE),""))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IF(B109="","",IFERROR(VLOOKUP(B109,'Categorías'!$A$7:$B$30,2,FALSE),""))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IF(B110="","",IFERROR(VLOOKUP(B110,'Categorías'!$A$7:$B$30,2,FALSE),""))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IF(B111="","",IFERROR(VLOOKUP(B111,'Categorías'!$A$7:$B$30,2,FALSE),""))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IF(B112="","",IFERROR(VLOOKUP(B112,'Categorías'!$A$7:$B$30,2,FALSE),""))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IF(B113="","",IFERROR(VLOOKUP(B113,'Categorías'!$A$7:$B$30,2,FALSE),""))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IF(B114="","",IFERROR(VLOOKUP(B114,'Categorías'!$A$7:$B$30,2,FALSE),""))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IF(B115="","",IFERROR(VLOOKUP(B115,'Categorías'!$A$7:$B$30,2,FALSE),""))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IF(B116="","",IFERROR(VLOOKUP(B116,'Categorías'!$A$7:$B$30,2,FALSE),""))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IF(B117="","",IFERROR(VLOOKUP(B117,'Categorías'!$A$7:$B$30,2,FALSE),""))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IF(B118="","",IFERROR(VLOOKUP(B118,'Categorías'!$A$7:$B$30,2,FALSE),""))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IF(B119="","",IFERROR(VLOOKUP(B119,'Categorías'!$A$7:$B$30,2,FALSE),""))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IF(B120="","",IFERROR(VLOOKUP(B120,'Categorías'!$A$7:$B$30,2,FALSE),""))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IF(B121="","",IFERROR(VLOOKUP(B121,'Categorías'!$A$7:$B$30,2,FALSE),""))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IF(B122="","",IFERROR(VLOOKUP(B122,'Categorías'!$A$7:$B$30,2,FALSE),""))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IF(B123="","",IFERROR(VLOOKUP(B123,'Categorías'!$A$7:$B$30,2,FALSE),""))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IF(B124="","",IFERROR(VLOOKUP(B124,'Categorías'!$A$7:$B$30,2,FALSE),""))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IF(B125="","",IFERROR(VLOOKUP(B125,'Categorías'!$A$7:$B$30,2,FALSE),""))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IF(B126="","",IFERROR(VLOOKUP(B126,'Categorías'!$A$7:$B$30,2,FALSE),""))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IF(B127="","",IFERROR(VLOOKUP(B127,'Categorías'!$A$7:$B$30,2,FALSE),""))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IF(B128="","",IFERROR(VLOOKUP(B128,'Categorías'!$A$7:$B$30,2,FALSE),""))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IF(B129="","",IFERROR(VLOOKUP(B129,'Categorías'!$A$7:$B$30,2,FALSE),""))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IF(B130="","",IFERROR(VLOOKUP(B130,'Categorías'!$A$7:$B$30,2,FALSE),""))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IF(B131="","",IFERROR(VLOOKUP(B131,'Categorías'!$A$7:$B$30,2,FALSE),""))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IF(B132="","",IFERROR(VLOOKUP(B132,'Categorías'!$A$7:$B$30,2,FALSE),""))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IF(B133="","",IFERROR(VLOOKUP(B133,'Categorías'!$A$7:$B$30,2,FALSE),""))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IF(B134="","",IFERROR(VLOOKUP(B134,'Categorías'!$A$7:$B$30,2,FALSE),""))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IF(B135="","",IFERROR(VLOOKUP(B135,'Categorías'!$A$7:$B$30,2,FALSE),""))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IF(B136="","",IFERROR(VLOOKUP(B136,'Categorías'!$A$7:$B$30,2,FALSE),""))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IF(B137="","",IFERROR(VLOOKUP(B137,'Categorías'!$A$7:$B$30,2,FALSE),""))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IF(B138="","",IFERROR(VLOOKUP(B138,'Categorías'!$A$7:$B$30,2,FALSE),""))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IF(B139="","",IFERROR(VLOOKUP(B139,'Categorías'!$A$7:$B$30,2,FALSE),""))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IF(B140="","",IFERROR(VLOOKUP(B140,'Categorías'!$A$7:$B$30,2,FALSE),""))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IF(B141="","",IFERROR(VLOOKUP(B141,'Categorías'!$A$7:$B$30,2,FALSE),""))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IF(B142="","",IFERROR(VLOOKUP(B142,'Categorías'!$A$7:$B$30,2,FALSE),""))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IF(B143="","",IFERROR(VLOOKUP(B143,'Categorías'!$A$7:$B$30,2,FALSE),""))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IF(B144="","",IFERROR(VLOOKUP(B144,'Categorías'!$A$7:$B$30,2,FALSE),""))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IF(B145="","",IFERROR(VLOOKUP(B145,'Categorías'!$A$7:$B$30,2,FALSE),""))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IF(B146="","",IFERROR(VLOOKUP(B146,'Categorías'!$A$7:$B$30,2,FALSE),""))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IF(B147="","",IFERROR(VLOOKUP(B147,'Categorías'!$A$7:$B$30,2,FALSE),""))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IF(B148="","",IFERROR(VLOOKUP(B148,'Categorías'!$A$7:$B$30,2,FALSE),""))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IF(B149="","",IFERROR(VLOOKUP(B149,'Categorías'!$A$7:$B$30,2,FALSE),""))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IF(B150="","",IFERROR(VLOOKUP(B150,'Categorías'!$A$7:$B$30,2,FALSE),""))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IF(B151="","",IFERROR(VLOOKUP(B151,'Categorías'!$A$7:$B$30,2,FALSE),""))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IF(B152="","",IFERROR(VLOOKUP(B152,'Categorías'!$A$7:$B$30,2,FALSE),""))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IF(B153="","",IFERROR(VLOOKUP(B153,'Categorías'!$A$7:$B$30,2,FALSE),""))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IF(B154="","",IFERROR(VLOOKUP(B154,'Categorías'!$A$7:$B$30,2,FALSE),""))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IF(B155="","",IFERROR(VLOOKUP(B155,'Categorías'!$A$7:$B$30,2,FALSE),""))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IF(B156="","",IFERROR(VLOOKUP(B156,'Categorías'!$A$7:$B$30,2,FALSE),""))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IF(B157="","",IFERROR(VLOOKUP(B157,'Categorías'!$A$7:$B$30,2,FALSE),""))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IF(B158="","",IFERROR(VLOOKUP(B158,'Categorías'!$A$7:$B$30,2,FALSE),""))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IF(B159="","",IFERROR(VLOOKUP(B159,'Categorías'!$A$7:$B$30,2,FALSE),""))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IF(B160="","",IFERROR(VLOOKUP(B160,'Categorías'!$A$7:$B$30,2,FALSE),""))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IF(B161="","",IFERROR(VLOOKUP(B161,'Categorías'!$A$7:$B$30,2,FALSE),""))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IF(B162="","",IFERROR(VLOOKUP(B162,'Categorías'!$A$7:$B$30,2,FALSE),""))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IF(B163="","",IFERROR(VLOOKUP(B163,'Categorías'!$A$7:$B$30,2,FALSE),""))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IF(B164="","",IFERROR(VLOOKUP(B164,'Categorías'!$A$7:$B$30,2,FALSE),""))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IF(B165="","",IFERROR(VLOOKUP(B165,'Categorías'!$A$7:$B$30,2,FALSE),""))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IF(B166="","",IFERROR(VLOOKUP(B166,'Categorías'!$A$7:$B$30,2,FALSE),""))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IF(B167="","",IFERROR(VLOOKUP(B167,'Categorías'!$A$7:$B$30,2,FALSE),""))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IF(B168="","",IFERROR(VLOOKUP(B168,'Categorías'!$A$7:$B$30,2,FALSE),""))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IF(B169="","",IFERROR(VLOOKUP(B169,'Categorías'!$A$7:$B$30,2,FALSE),""))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IF(B170="","",IFERROR(VLOOKUP(B170,'Categorías'!$A$7:$B$30,2,FALSE),""))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IF(B171="","",IFERROR(VLOOKUP(B171,'Categorías'!$A$7:$B$30,2,FALSE),""))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IF(B172="","",IFERROR(VLOOKUP(B172,'Categorías'!$A$7:$B$30,2,FALSE),""))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IF(B173="","",IFERROR(VLOOKUP(B173,'Categorías'!$A$7:$B$30,2,FALSE),""))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IF(B174="","",IFERROR(VLOOKUP(B174,'Categorías'!$A$7:$B$30,2,FALSE),""))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IF(B175="","",IFERROR(VLOOKUP(B175,'Categorías'!$A$7:$B$30,2,FALSE),""))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IF(B176="","",IFERROR(VLOOKUP(B176,'Categorías'!$A$7:$B$30,2,FALSE),""))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IF(B177="","",IFERROR(VLOOKUP(B177,'Categorías'!$A$7:$B$30,2,FALSE),""))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IF(B178="","",IFERROR(VLOOKUP(B178,'Categorías'!$A$7:$B$30,2,FALSE),""))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IF(B179="","",IFERROR(VLOOKUP(B179,'Categorías'!$A$7:$B$30,2,FALSE),""))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IF(B180="","",IFERROR(VLOOKUP(B180,'Categorías'!$A$7:$B$30,2,FALSE),""))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IF(B181="","",IFERROR(VLOOKUP(B181,'Categorías'!$A$7:$B$30,2,FALSE),""))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IF(B182="","",IFERROR(VLOOKUP(B182,'Categorías'!$A$7:$B$30,2,FALSE),""))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IF(B183="","",IFERROR(VLOOKUP(B183,'Categorías'!$A$7:$B$30,2,FALSE),""))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IF(B184="","",IFERROR(VLOOKUP(B184,'Categorías'!$A$7:$B$30,2,FALSE),""))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IF(B185="","",IFERROR(VLOOKUP(B185,'Categorías'!$A$7:$B$30,2,FALSE),""))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IF(B186="","",IFERROR(VLOOKUP(B186,'Categorías'!$A$7:$B$30,2,FALSE),""))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IF(B187="","",IFERROR(VLOOKUP(B187,'Categorías'!$A$7:$B$30,2,FALSE),""))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IF(B188="","",IFERROR(VLOOKUP(B188,'Categorías'!$A$7:$B$30,2,FALSE),""))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IF(B189="","",IFERROR(VLOOKUP(B189,'Categorías'!$A$7:$B$30,2,FALSE),""))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IF(B190="","",IFERROR(VLOOKUP(B190,'Categorías'!$A$7:$B$30,2,FALSE),""))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IF(B191="","",IFERROR(VLOOKUP(B191,'Categorías'!$A$7:$B$30,2,FALSE),""))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IF(B192="","",IFERROR(VLOOKUP(B192,'Categorías'!$A$7:$B$30,2,FALSE),""))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IF(B193="","",IFERROR(VLOOKUP(B193,'Categorías'!$A$7:$B$30,2,FALSE),""))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IF(B194="","",IFERROR(VLOOKUP(B194,'Categorías'!$A$7:$B$30,2,FALSE),""))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IF(B195="","",IFERROR(VLOOKUP(B195,'Categorías'!$A$7:$B$30,2,FALSE),""))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IF(B196="","",IFERROR(VLOOKUP(B196,'Categorías'!$A$7:$B$30,2,FALSE),""))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IF(B197="","",IFERROR(VLOOKUP(B197,'Categorías'!$A$7:$B$30,2,FALSE),""))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IF(B198="","",IFERROR(VLOOKUP(B198,'Categorías'!$A$7:$B$30,2,FALSE),""))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IF(B199="","",IFERROR(VLOOKUP(B199,'Categorías'!$A$7:$B$30,2,FALSE),""))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IF(B200="","",IFERROR(VLOOKUP(B200,'Categorías'!$A$7:$B$30,2,FALSE),""))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IF(B201="","",IFERROR(VLOOKUP(B201,'Categorías'!$A$7:$B$30,2,FALSE),""))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IF(B202="","",IFERROR(VLOOKUP(B202,'Categorías'!$A$7:$B$30,2,FALSE),""))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IF(B203="","",IFERROR(VLOOKUP(B203,'Categorías'!$A$7:$B$30,2,FALSE),""))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IF(B204="","",IFERROR(VLOOKUP(B204,'Categorías'!$A$7:$B$30,2,FALSE),""))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IF(B205="","",IFERROR(VLOOKUP(B205,'Categorías'!$A$7:$B$30,2,FALSE),""))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IF(B206="","",IFERROR(VLOOKUP(B206,'Categorías'!$A$7:$B$30,2,FALSE),""))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IF(B207="","",IFERROR(VLOOKUP(B207,'Categorías'!$A$7:$B$30,2,FALSE),""))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IF(B208="","",IFERROR(VLOOKUP(B208,'Categorías'!$A$7:$B$30,2,FALSE),""))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IF(B209="","",IFERROR(VLOOKUP(B209,'Categorías'!$A$7:$B$30,2,FALSE),""))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IF(B210="","",IFERROR(VLOOKUP(B210,'Categorías'!$A$7:$B$30,2,FALSE),""))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IF(B211="","",IFERROR(VLOOKUP(B211,'Categorías'!$A$7:$B$30,2,FALSE),""))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IF(B212="","",IFERROR(VLOOKUP(B212,'Categorías'!$A$7:$B$30,2,FALSE),""))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IF(B213="","",IFERROR(VLOOKUP(B213,'Categorías'!$A$7:$B$30,2,FALSE),""))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IF(B214="","",IFERROR(VLOOKUP(B214,'Categorías'!$A$7:$B$30,2,FALSE),""))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IF(B215="","",IFERROR(VLOOKUP(B215,'Categorías'!$A$7:$B$30,2,FALSE),""))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IF(B216="","",IFERROR(VLOOKUP(B216,'Categorías'!$A$7:$B$30,2,FALSE),""))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IF(B217="","",IFERROR(VLOOKUP(B217,'Categorías'!$A$7:$B$30,2,FALSE),""))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IF(B218="","",IFERROR(VLOOKUP(B218,'Categorías'!$A$7:$B$30,2,FALSE),""))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IF(B219="","",IFERROR(VLOOKUP(B219,'Categorías'!$A$7:$B$30,2,FALSE),""))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IF(B220="","",IFERROR(VLOOKUP(B220,'Categorías'!$A$7:$B$30,2,FALSE),""))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IF(B221="","",IFERROR(VLOOKUP(B221,'Categorías'!$A$7:$B$30,2,FALSE),""))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IF(B222="","",IFERROR(VLOOKUP(B222,'Categorías'!$A$7:$B$30,2,FALSE),""))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IF(B223="","",IFERROR(VLOOKUP(B223,'Categorías'!$A$7:$B$30,2,FALSE),""))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IF(B224="","",IFERROR(VLOOKUP(B224,'Categorías'!$A$7:$B$30,2,FALSE),""))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IF(B225="","",IFERROR(VLOOKUP(B225,'Categorías'!$A$7:$B$30,2,FALSE),""))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IF(B226="","",IFERROR(VLOOKUP(B226,'Categorías'!$A$7:$B$30,2,FALSE),""))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IF(B227="","",IFERROR(VLOOKUP(B227,'Categorías'!$A$7:$B$30,2,FALSE),""))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IF(B228="","",IFERROR(VLOOKUP(B228,'Categorías'!$A$7:$B$30,2,FALSE),""))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IF(B229="","",IFERROR(VLOOKUP(B229,'Categorías'!$A$7:$B$30,2,FALSE),""))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IF(B230="","",IFERROR(VLOOKUP(B230,'Categorías'!$A$7:$B$30,2,FALSE),""))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IF(B231="","",IFERROR(VLOOKUP(B231,'Categorías'!$A$7:$B$30,2,FALSE),""))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IF(B232="","",IFERROR(VLOOKUP(B232,'Categorías'!$A$7:$B$30,2,FALSE),""))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IF(B233="","",IFERROR(VLOOKUP(B233,'Categorías'!$A$7:$B$30,2,FALSE),""))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IF(B234="","",IFERROR(VLOOKUP(B234,'Categorías'!$A$7:$B$30,2,FALSE),""))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IF(B235="","",IFERROR(VLOOKUP(B235,'Categorías'!$A$7:$B$30,2,FALSE),""))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IF(B236="","",IFERROR(VLOOKUP(B236,'Categorías'!$A$7:$B$30,2,FALSE),""))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IF(B237="","",IFERROR(VLOOKUP(B237,'Categorías'!$A$7:$B$30,2,FALSE),""))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IF(B238="","",IFERROR(VLOOKUP(B238,'Categorías'!$A$7:$B$30,2,FALSE),""))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IF(B239="","",IFERROR(VLOOKUP(B239,'Categorías'!$A$7:$B$30,2,FALSE),""))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IF(B240="","",IFERROR(VLOOKUP(B240,'Categorías'!$A$7:$B$30,2,FALSE),""))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IF(B241="","",IFERROR(VLOOKUP(B241,'Categorías'!$A$7:$B$30,2,FALSE),""))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IF(B242="","",IFERROR(VLOOKUP(B242,'Categorías'!$A$7:$B$30,2,FALSE),""))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IF(B243="","",IFERROR(VLOOKUP(B243,'Categorías'!$A$7:$B$30,2,FALSE),""))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IF(B244="","",IFERROR(VLOOKUP(B244,'Categorías'!$A$7:$B$30,2,FALSE),""))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IF(B245="","",IFERROR(VLOOKUP(B245,'Categorías'!$A$7:$B$30,2,FALSE),""))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IF(B246="","",IFERROR(VLOOKUP(B246,'Categorías'!$A$7:$B$30,2,FALSE),""))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IF(B247="","",IFERROR(VLOOKUP(B247,'Categorías'!$A$7:$B$30,2,FALSE),""))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IF(B248="","",IFERROR(VLOOKUP(B248,'Categorías'!$A$7:$B$30,2,FALSE),""))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IF(B249="","",IFERROR(VLOOKUP(B249,'Categorías'!$A$7:$B$30,2,FALSE),""))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IF(B250="","",IFERROR(VLOOKUP(B250,'Categorías'!$A$7:$B$30,2,FALSE),""))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IF(B251="","",IFERROR(VLOOKUP(B251,'Categorías'!$A$7:$B$30,2,FALSE),""))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IF(B252="","",IFERROR(VLOOKUP(B252,'Categorías'!$A$7:$B$30,2,FALSE),""))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IF(B253="","",IFERROR(VLOOKUP(B253,'Categorías'!$A$7:$B$30,2,FALSE),""))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IF(B254="","",IFERROR(VLOOKUP(B254,'Categorías'!$A$7:$B$30,2,FALSE),""))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IF(B255="","",IFERROR(VLOOKUP(B255,'Categorías'!$A$7:$B$30,2,FALSE),""))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IF(B256="","",IFERROR(VLOOKUP(B256,'Categorías'!$A$7:$B$30,2,FALSE),""))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IF(B257="","",IFERROR(VLOOKUP(B257,'Categorías'!$A$7:$B$30,2,FALSE),""))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IF(B258="","",IFERROR(VLOOKUP(B258,'Categorías'!$A$7:$B$30,2,FALSE),""))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IF(B259="","",IFERROR(VLOOKUP(B259,'Categorías'!$A$7:$B$30,2,FALSE),""))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IF(B260="","",IFERROR(VLOOKUP(B260,'Categorías'!$A$7:$B$30,2,FALSE),""))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IF(B261="","",IFERROR(VLOOKUP(B261,'Categorías'!$A$7:$B$30,2,FALSE),""))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IF(B262="","",IFERROR(VLOOKUP(B262,'Categorías'!$A$7:$B$30,2,FALSE),""))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IF(B263="","",IFERROR(VLOOKUP(B263,'Categorías'!$A$7:$B$30,2,FALSE),""))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IF(B264="","",IFERROR(VLOOKUP(B264,'Categorías'!$A$7:$B$30,2,FALSE),""))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IF(B265="","",IFERROR(VLOOKUP(B265,'Categorías'!$A$7:$B$30,2,FALSE),""))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IF(B266="","",IFERROR(VLOOKUP(B266,'Categorías'!$A$7:$B$30,2,FALSE),""))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IF(B267="","",IFERROR(VLOOKUP(B267,'Categorías'!$A$7:$B$30,2,FALSE),""))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IF(B268="","",IFERROR(VLOOKUP(B268,'Categorías'!$A$7:$B$30,2,FALSE),""))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IF(B269="","",IFERROR(VLOOKUP(B269,'Categorías'!$A$7:$B$30,2,FALSE),""))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IF(B270="","",IFERROR(VLOOKUP(B270,'Categorías'!$A$7:$B$30,2,FALSE),""))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IF(B271="","",IFERROR(VLOOKUP(B271,'Categorías'!$A$7:$B$30,2,FALSE),""))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IF(B272="","",IFERROR(VLOOKUP(B272,'Categorías'!$A$7:$B$30,2,FALSE),""))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IF(B273="","",IFERROR(VLOOKUP(B273,'Categorías'!$A$7:$B$30,2,FALSE),""))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IF(B274="","",IFERROR(VLOOKUP(B274,'Categorías'!$A$7:$B$30,2,FALSE),""))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IF(B275="","",IFERROR(VLOOKUP(B275,'Categorías'!$A$7:$B$30,2,FALSE),""))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IF(B276="","",IFERROR(VLOOKUP(B276,'Categorías'!$A$7:$B$30,2,FALSE),""))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IF(B277="","",IFERROR(VLOOKUP(B277,'Categorías'!$A$7:$B$30,2,FALSE),""))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IF(B278="","",IFERROR(VLOOKUP(B278,'Categorías'!$A$7:$B$30,2,FALSE),""))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IF(B279="","",IFERROR(VLOOKUP(B279,'Categorías'!$A$7:$B$30,2,FALSE),""))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IF(B280="","",IFERROR(VLOOKUP(B280,'Categorías'!$A$7:$B$30,2,FALSE),""))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IF(B281="","",IFERROR(VLOOKUP(B281,'Categorías'!$A$7:$B$30,2,FALSE),""))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IF(B282="","",IFERROR(VLOOKUP(B282,'Categorías'!$A$7:$B$30,2,FALSE),""))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IF(B283="","",IFERROR(VLOOKUP(B283,'Categorías'!$A$7:$B$30,2,FALSE),""))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IF(B284="","",IFERROR(VLOOKUP(B284,'Categorías'!$A$7:$B$30,2,FALSE),""))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IF(B285="","",IFERROR(VLOOKUP(B285,'Categorías'!$A$7:$B$30,2,FALSE),""))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IF(B286="","",IFERROR(VLOOKUP(B286,'Categorías'!$A$7:$B$30,2,FALSE),""))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IF(B287="","",IFERROR(VLOOKUP(B287,'Categorías'!$A$7:$B$30,2,FALSE),""))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IF(B288="","",IFERROR(VLOOKUP(B288,'Categorías'!$A$7:$B$30,2,FALSE),""))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IF(B289="","",IFERROR(VLOOKUP(B289,'Categorías'!$A$7:$B$30,2,FALSE),""))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IF(B290="","",IFERROR(VLOOKUP(B290,'Categorías'!$A$7:$B$30,2,FALSE),""))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IF(B291="","",IFERROR(VLOOKUP(B291,'Categorías'!$A$7:$B$30,2,FALSE),""))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IF(B292="","",IFERROR(VLOOKUP(B292,'Categorías'!$A$7:$B$30,2,FALSE),""))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IF(B293="","",IFERROR(VLOOKUP(B293,'Categorías'!$A$7:$B$30,2,FALSE),""))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IF(B294="","",IFERROR(VLOOKUP(B294,'Categorías'!$A$7:$B$30,2,FALSE),""))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IF(B295="","",IFERROR(VLOOKUP(B295,'Categorías'!$A$7:$B$30,2,FALSE),""))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IF(B296="","",IFERROR(VLOOKUP(B296,'Categorías'!$A$7:$B$30,2,FALSE),""))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IF(B297="","",IFERROR(VLOOKUP(B297,'Categorías'!$A$7:$B$30,2,FALSE),""))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IF(B298="","",IFERROR(VLOOKUP(B298,'Categorías'!$A$7:$B$30,2,FALSE),""))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IF(B299="","",IFERROR(VLOOKUP(B299,'Categorías'!$A$7:$B$30,2,FALSE),""))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IF(B300="","",IFERROR(VLOOKUP(B300,'Categorías'!$A$7:$B$30,2,FALSE),""))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IF(B301="","",IFERROR(VLOOKUP(B301,'Categorías'!$A$7:$B$30,2,FALSE),""))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IF(B302="","",IFERROR(VLOOKUP(B302,'Categorías'!$A$7:$B$30,2,FALSE),""))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IF(B303="","",IFERROR(VLOOKUP(B303,'Categorías'!$A$7:$B$30,2,FALSE),""))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IF(B304="","",IFERROR(VLOOKUP(B304,'Categorías'!$A$7:$B$30,2,FALSE),""))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IF(B305="","",IFERROR(VLOOKUP(B305,'Categorías'!$A$7:$B$30,2,FALSE),""))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IF(B306="","",IFERROR(VLOOKUP(B306,'Categorías'!$A$7:$B$30,2,FALSE),""))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IF(B307="","",IFERROR(VLOOKUP(B307,'Categorías'!$A$7:$B$30,2,FALSE),""))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IF(B308="","",IFERROR(VLOOKUP(B308,'Categorías'!$A$7:$B$30,2,FALSE),""))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IF(B309="","",IFERROR(VLOOKUP(B309,'Categorías'!$A$7:$B$30,2,FALSE),""))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IF(B310="","",IFERROR(VLOOKUP(B310,'Categorías'!$A$7:$B$30,2,FALSE),""))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IF(B311="","",IFERROR(VLOOKUP(B311,'Categorías'!$A$7:$B$30,2,FALSE),""))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IF(B312="","",IFERROR(VLOOKUP(B312,'Categorías'!$A$7:$B$30,2,FALSE),""))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IF(B313="","",IFERROR(VLOOKUP(B313,'Categorías'!$A$7:$B$30,2,FALSE),""))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IF(B314="","",IFERROR(VLOOKUP(B314,'Categorías'!$A$7:$B$30,2,FALSE),""))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IF(B315="","",IFERROR(VLOOKUP(B315,'Categorías'!$A$7:$B$30,2,FALSE),""))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IF(B316="","",IFERROR(VLOOKUP(B316,'Categorías'!$A$7:$B$30,2,FALSE),""))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IF(B317="","",IFERROR(VLOOKUP(B317,'Categorías'!$A$7:$B$30,2,FALSE),""))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IF(B318="","",IFERROR(VLOOKUP(B318,'Categorías'!$A$7:$B$30,2,FALSE),""))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IF(B319="","",IFERROR(VLOOKUP(B319,'Categorías'!$A$7:$B$30,2,FALSE),""))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IF(B320="","",IFERROR(VLOOKUP(B320,'Categorías'!$A$7:$B$30,2,FALSE),""))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IF(B321="","",IFERROR(VLOOKUP(B321,'Categorías'!$A$7:$B$30,2,FALSE),""))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IF(B322="","",IFERROR(VLOOKUP(B322,'Categorías'!$A$7:$B$30,2,FALSE),""))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IF(B323="","",IFERROR(VLOOKUP(B323,'Categorías'!$A$7:$B$30,2,FALSE),""))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IF(B324="","",IFERROR(VLOOKUP(B324,'Categorías'!$A$7:$B$30,2,FALSE),""))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IF(B325="","",IFERROR(VLOOKUP(B325,'Categorías'!$A$7:$B$30,2,FALSE),""))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IF(B326="","",IFERROR(VLOOKUP(B326,'Categorías'!$A$7:$B$30,2,FALSE),""))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IF(B327="","",IFERROR(VLOOKUP(B327,'Categorías'!$A$7:$B$30,2,FALSE),""))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IF(B328="","",IFERROR(VLOOKUP(B328,'Categorías'!$A$7:$B$30,2,FALSE),""))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IF(B329="","",IFERROR(VLOOKUP(B329,'Categorías'!$A$7:$B$30,2,FALSE),""))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IF(B330="","",IFERROR(VLOOKUP(B330,'Categorías'!$A$7:$B$30,2,FALSE),""))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IF(B331="","",IFERROR(VLOOKUP(B331,'Categorías'!$A$7:$B$30,2,FALSE),""))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IF(B332="","",IFERROR(VLOOKUP(B332,'Categorías'!$A$7:$B$30,2,FALSE),""))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IF(B333="","",IFERROR(VLOOKUP(B333,'Categorías'!$A$7:$B$30,2,FALSE),""))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IF(B334="","",IFERROR(VLOOKUP(B334,'Categorías'!$A$7:$B$30,2,FALSE),""))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IF(B335="","",IFERROR(VLOOKUP(B335,'Categorías'!$A$7:$B$30,2,FALSE),""))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IF(B336="","",IFERROR(VLOOKUP(B336,'Categorías'!$A$7:$B$30,2,FALSE),""))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IF(B337="","",IFERROR(VLOOKUP(B337,'Categorías'!$A$7:$B$30,2,FALSE),""))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IF(B338="","",IFERROR(VLOOKUP(B338,'Categorías'!$A$7:$B$30,2,FALSE),""))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IF(B339="","",IFERROR(VLOOKUP(B339,'Categorías'!$A$7:$B$30,2,FALSE),""))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IF(B340="","",IFERROR(VLOOKUP(B340,'Categorías'!$A$7:$B$30,2,FALSE),""))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IF(B341="","",IFERROR(VLOOKUP(B341,'Categorías'!$A$7:$B$30,2,FALSE),""))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IF(B342="","",IFERROR(VLOOKUP(B342,'Categorías'!$A$7:$B$30,2,FALSE),""))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IF(B343="","",IFERROR(VLOOKUP(B343,'Categorías'!$A$7:$B$30,2,FALSE),""))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IF(B344="","",IFERROR(VLOOKUP(B344,'Categorías'!$A$7:$B$30,2,FALSE),""))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IF(B345="","",IFERROR(VLOOKUP(B345,'Categorías'!$A$7:$B$30,2,FALSE),""))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IF(B346="","",IFERROR(VLOOKUP(B346,'Categorías'!$A$7:$B$30,2,FALSE),""))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IF(B347="","",IFERROR(VLOOKUP(B347,'Categorías'!$A$7:$B$30,2,FALSE),""))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IF(B348="","",IFERROR(VLOOKUP(B348,'Categorías'!$A$7:$B$30,2,FALSE),""))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IF(B349="","",IFERROR(VLOOKUP(B349,'Categorías'!$A$7:$B$30,2,FALSE),""))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IF(B350="","",IFERROR(VLOOKUP(B350,'Categorías'!$A$7:$B$30,2,FALSE),""))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IF(B351="","",IFERROR(VLOOKUP(B351,'Categorías'!$A$7:$B$30,2,FALSE),""))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IF(B352="","",IFERROR(VLOOKUP(B352,'Categorías'!$A$7:$B$30,2,FALSE),""))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IF(B353="","",IFERROR(VLOOKUP(B353,'Categorías'!$A$7:$B$30,2,FALSE),""))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IF(B354="","",IFERROR(VLOOKUP(B354,'Categorías'!$A$7:$B$30,2,FALSE),""))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IF(B355="","",IFERROR(VLOOKUP(B355,'Categorías'!$A$7:$B$30,2,FALSE),""))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IF(B356="","",IFERROR(VLOOKUP(B356,'Categorías'!$A$7:$B$30,2,FALSE),""))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IF(B357="","",IFERROR(VLOOKUP(B357,'Categorías'!$A$7:$B$30,2,FALSE),""))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IF(B358="","",IFERROR(VLOOKUP(B358,'Categorías'!$A$7:$B$30,2,FALSE),""))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IF(B359="","",IFERROR(VLOOKUP(B359,'Categorías'!$A$7:$B$30,2,FALSE),""))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IF(B360="","",IFERROR(VLOOKUP(B360,'Categorías'!$A$7:$B$30,2,FALSE),""))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IF(B361="","",IFERROR(VLOOKUP(B361,'Categorías'!$A$7:$B$30,2,FALSE),""))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IF(B362="","",IFERROR(VLOOKUP(B362,'Categorías'!$A$7:$B$30,2,FALSE),""))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IF(B363="","",IFERROR(VLOOKUP(B363,'Categorías'!$A$7:$B$30,2,FALSE),""))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IF(B364="","",IFERROR(VLOOKUP(B364,'Categorías'!$A$7:$B$30,2,FALSE),""))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IF(B365="","",IFERROR(VLOOKUP(B365,'Categorías'!$A$7:$B$30,2,FALSE),""))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IF(B366="","",IFERROR(VLOOKUP(B366,'Categorías'!$A$7:$B$30,2,FALSE),""))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IF(B367="","",IFERROR(VLOOKUP(B367,'Categorías'!$A$7:$B$30,2,FALSE),""))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IF(B368="","",IFERROR(VLOOKUP(B368,'Categorías'!$A$7:$B$30,2,FALSE),""))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IF(B369="","",IFERROR(VLOOKUP(B369,'Categorías'!$A$7:$B$30,2,FALSE),""))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IF(B370="","",IFERROR(VLOOKUP(B370,'Categorías'!$A$7:$B$30,2,FALSE),""))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IF(B371="","",IFERROR(VLOOKUP(B371,'Categorías'!$A$7:$B$30,2,FALSE),""))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IF(B372="","",IFERROR(VLOOKUP(B372,'Categorías'!$A$7:$B$30,2,FALSE),""))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IF(B373="","",IFERROR(VLOOKUP(B373,'Categorías'!$A$7:$B$30,2,FALSE),""))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IF(B374="","",IFERROR(VLOOKUP(B374,'Categorías'!$A$7:$B$30,2,FALSE),""))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IF(B375="","",IFERROR(VLOOKUP(B375,'Categorías'!$A$7:$B$30,2,FALSE),""))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IF(B376="","",IFERROR(VLOOKUP(B376,'Categorías'!$A$7:$B$30,2,FALSE),""))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IF(B377="","",IFERROR(VLOOKUP(B377,'Categorías'!$A$7:$B$30,2,FALSE),""))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IF(B378="","",IFERROR(VLOOKUP(B378,'Categorías'!$A$7:$B$30,2,FALSE),""))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IF(B379="","",IFERROR(VLOOKUP(B379,'Categorías'!$A$7:$B$30,2,FALSE),""))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IF(B380="","",IFERROR(VLOOKUP(B380,'Categorías'!$A$7:$B$30,2,FALSE),""))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IF(B381="","",IFERROR(VLOOKUP(B381,'Categorías'!$A$7:$B$30,2,FALSE),""))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IF(B382="","",IFERROR(VLOOKUP(B382,'Categorías'!$A$7:$B$30,2,FALSE),""))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IF(B383="","",IFERROR(VLOOKUP(B383,'Categorías'!$A$7:$B$30,2,FALSE),""))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IF(B384="","",IFERROR(VLOOKUP(B384,'Categorías'!$A$7:$B$30,2,FALSE),""))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IF(B385="","",IFERROR(VLOOKUP(B385,'Categorías'!$A$7:$B$30,2,FALSE),""))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IF(B386="","",IFERROR(VLOOKUP(B386,'Categorías'!$A$7:$B$30,2,FALSE),""))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IF(B387="","",IFERROR(VLOOKUP(B387,'Categorías'!$A$7:$B$30,2,FALSE),""))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IF(B388="","",IFERROR(VLOOKUP(B388,'Categorías'!$A$7:$B$30,2,FALSE),""))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IF(B389="","",IFERROR(VLOOKUP(B389,'Categorías'!$A$7:$B$30,2,FALSE),""))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IF(B390="","",IFERROR(VLOOKUP(B390,'Categorías'!$A$7:$B$30,2,FALSE),""))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IF(B391="","",IFERROR(VLOOKUP(B391,'Categorías'!$A$7:$B$30,2,FALSE),""))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IF(B392="","",IFERROR(VLOOKUP(B392,'Categorías'!$A$7:$B$30,2,FALSE),""))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IF(B393="","",IFERROR(VLOOKUP(B393,'Categorías'!$A$7:$B$30,2,FALSE),""))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IF(B394="","",IFERROR(VLOOKUP(B394,'Categorías'!$A$7:$B$30,2,FALSE),""))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IF(B395="","",IFERROR(VLOOKUP(B395,'Categorías'!$A$7:$B$30,2,FALSE),""))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IF(B396="","",IFERROR(VLOOKUP(B396,'Categorías'!$A$7:$B$30,2,FALSE),""))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IF(B397="","",IFERROR(VLOOKUP(B397,'Categorías'!$A$7:$B$30,2,FALSE),""))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IF(B398="","",IFERROR(VLOOKUP(B398,'Categorías'!$A$7:$B$30,2,FALSE),""))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IF(B399="","",IFERROR(VLOOKUP(B399,'Categorías'!$A$7:$B$30,2,FALSE),""))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IF(B400="","",IFERROR(VLOOKUP(B400,'Categorías'!$A$7:$B$30,2,FALSE),""))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IF(B401="","",IFERROR(VLOOKUP(B401,'Categorías'!$A$7:$B$30,2,FALSE),""))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IF(B402="","",IFERROR(VLOOKUP(B402,'Categorías'!$A$7:$B$30,2,FALSE),""))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IF(B403="","",IFERROR(VLOOKUP(B403,'Categorías'!$A$7:$B$30,2,FALSE),""))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IF(B404="","",IFERROR(VLOOKUP(B404,'Categorías'!$A$7:$B$30,2,FALSE),""))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IF(B405="","",IFERROR(VLOOKUP(B405,'Categorías'!$A$7:$B$30,2,FALSE),""))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IF(B406="","",IFERROR(VLOOKUP(B406,'Categorías'!$A$7:$B$30,2,FALSE),""))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IF(B407="","",IFERROR(VLOOKUP(B407,'Categorías'!$A$7:$B$30,2,FALSE),""))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IF(B408="","",IFERROR(VLOOKUP(B408,'Categorías'!$A$7:$B$30,2,FALSE),""))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IF(B409="","",IFERROR(VLOOKUP(B409,'Categorías'!$A$7:$B$30,2,FALSE),""))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IF(B410="","",IFERROR(VLOOKUP(B410,'Categorías'!$A$7:$B$30,2,FALSE),""))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IF(B411="","",IFERROR(VLOOKUP(B411,'Categorías'!$A$7:$B$30,2,FALSE),""))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IF(B412="","",IFERROR(VLOOKUP(B412,'Categorías'!$A$7:$B$30,2,FALSE),""))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IF(B413="","",IFERROR(VLOOKUP(B413,'Categorías'!$A$7:$B$30,2,FALSE),""))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IF(B414="","",IFERROR(VLOOKUP(B414,'Categorías'!$A$7:$B$30,2,FALSE),""))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IF(B415="","",IFERROR(VLOOKUP(B415,'Categorías'!$A$7:$B$30,2,FALSE),""))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IF(B416="","",IFERROR(VLOOKUP(B416,'Categorías'!$A$7:$B$30,2,FALSE),""))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IF(B417="","",IFERROR(VLOOKUP(B417,'Categorías'!$A$7:$B$30,2,FALSE),""))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IF(B418="","",IFERROR(VLOOKUP(B418,'Categorías'!$A$7:$B$30,2,FALSE),""))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IF(B419="","",IFERROR(VLOOKUP(B419,'Categorías'!$A$7:$B$30,2,FALSE),""))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IF(B420="","",IFERROR(VLOOKUP(B420,'Categorías'!$A$7:$B$30,2,FALSE),""))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IF(B421="","",IFERROR(VLOOKUP(B421,'Categorías'!$A$7:$B$30,2,FALSE),""))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IF(B422="","",IFERROR(VLOOKUP(B422,'Categorías'!$A$7:$B$30,2,FALSE),""))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IF(B423="","",IFERROR(VLOOKUP(B423,'Categorías'!$A$7:$B$30,2,FALSE),""))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IF(B424="","",IFERROR(VLOOKUP(B424,'Categorías'!$A$7:$B$30,2,FALSE),""))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IF(B425="","",IFERROR(VLOOKUP(B425,'Categorías'!$A$7:$B$30,2,FALSE),""))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IF(B426="","",IFERROR(VLOOKUP(B426,'Categorías'!$A$7:$B$30,2,FALSE),""))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IF(B427="","",IFERROR(VLOOKUP(B427,'Categorías'!$A$7:$B$30,2,FALSE),""))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IF(B428="","",IFERROR(VLOOKUP(B428,'Categorías'!$A$7:$B$30,2,FALSE),""))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IF(B429="","",IFERROR(VLOOKUP(B429,'Categorías'!$A$7:$B$30,2,FALSE),""))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IF(B430="","",IFERROR(VLOOKUP(B430,'Categorías'!$A$7:$B$30,2,FALSE),""))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IF(B431="","",IFERROR(VLOOKUP(B431,'Categorías'!$A$7:$B$30,2,FALSE),""))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IF(B432="","",IFERROR(VLOOKUP(B432,'Categorías'!$A$7:$B$30,2,FALSE),""))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IF(B433="","",IFERROR(VLOOKUP(B433,'Categorías'!$A$7:$B$30,2,FALSE),""))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IF(B434="","",IFERROR(VLOOKUP(B434,'Categorías'!$A$7:$B$30,2,FALSE),""))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IF(B435="","",IFERROR(VLOOKUP(B435,'Categorías'!$A$7:$B$30,2,FALSE),""))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IF(B436="","",IFERROR(VLOOKUP(B436,'Categorías'!$A$7:$B$30,2,FALSE),""))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IF(B437="","",IFERROR(VLOOKUP(B437,'Categorías'!$A$7:$B$30,2,FALSE),""))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IF(B438="","",IFERROR(VLOOKUP(B438,'Categorías'!$A$7:$B$30,2,FALSE),""))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IF(B439="","",IFERROR(VLOOKUP(B439,'Categorías'!$A$7:$B$30,2,FALSE),""))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IF(B440="","",IFERROR(VLOOKUP(B440,'Categorías'!$A$7:$B$30,2,FALSE),""))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IF(B441="","",IFERROR(VLOOKUP(B441,'Categorías'!$A$7:$B$30,2,FALSE),""))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IF(B442="","",IFERROR(VLOOKUP(B442,'Categorías'!$A$7:$B$30,2,FALSE),""))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IF(B443="","",IFERROR(VLOOKUP(B443,'Categorías'!$A$7:$B$30,2,FALSE),""))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IF(B444="","",IFERROR(VLOOKUP(B444,'Categorías'!$A$7:$B$30,2,FALSE),""))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IF(B445="","",IFERROR(VLOOKUP(B445,'Categorías'!$A$7:$B$30,2,FALSE),""))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IF(B446="","",IFERROR(VLOOKUP(B446,'Categorías'!$A$7:$B$30,2,FALSE),""))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IF(B447="","",IFERROR(VLOOKUP(B447,'Categorías'!$A$7:$B$30,2,FALSE),""))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IF(B448="","",IFERROR(VLOOKUP(B448,'Categorías'!$A$7:$B$30,2,FALSE),""))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IF(B449="","",IFERROR(VLOOKUP(B449,'Categorías'!$A$7:$B$30,2,FALSE),""))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IF(B450="","",IFERROR(VLOOKUP(B450,'Categorías'!$A$7:$B$30,2,FALSE),""))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IF(B451="","",IFERROR(VLOOKUP(B451,'Categorías'!$A$7:$B$30,2,FALSE),""))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IF(B452="","",IFERROR(VLOOKUP(B452,'Categorías'!$A$7:$B$30,2,FALSE),""))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IF(B453="","",IFERROR(VLOOKUP(B453,'Categorías'!$A$7:$B$30,2,FALSE),""))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IF(B454="","",IFERROR(VLOOKUP(B454,'Categorías'!$A$7:$B$30,2,FALSE),""))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IF(B455="","",IFERROR(VLOOKUP(B455,'Categorías'!$A$7:$B$30,2,FALSE),""))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IF(B456="","",IFERROR(VLOOKUP(B456,'Categorías'!$A$7:$B$30,2,FALSE),""))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IF(B457="","",IFERROR(VLOOKUP(B457,'Categorías'!$A$7:$B$30,2,FALSE),""))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IF(B458="","",IFERROR(VLOOKUP(B458,'Categorías'!$A$7:$B$30,2,FALSE),""))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IF(B459="","",IFERROR(VLOOKUP(B459,'Categorías'!$A$7:$B$30,2,FALSE),""))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IF(B460="","",IFERROR(VLOOKUP(B460,'Categorías'!$A$7:$B$30,2,FALSE),""))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IF(B461="","",IFERROR(VLOOKUP(B461,'Categorías'!$A$7:$B$30,2,FALSE),""))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IF(B462="","",IFERROR(VLOOKUP(B462,'Categorías'!$A$7:$B$30,2,FALSE),""))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IF(B463="","",IFERROR(VLOOKUP(B463,'Categorías'!$A$7:$B$30,2,FALSE),""))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IF(B464="","",IFERROR(VLOOKUP(B464,'Categorías'!$A$7:$B$30,2,FALSE),""))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IF(B465="","",IFERROR(VLOOKUP(B465,'Categorías'!$A$7:$B$30,2,FALSE),""))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IF(B466="","",IFERROR(VLOOKUP(B466,'Categorías'!$A$7:$B$30,2,FALSE),""))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IF(B467="","",IFERROR(VLOOKUP(B467,'Categorías'!$A$7:$B$30,2,FALSE),""))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IF(B468="","",IFERROR(VLOOKUP(B468,'Categorías'!$A$7:$B$30,2,FALSE),""))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IF(B469="","",IFERROR(VLOOKUP(B469,'Categorías'!$A$7:$B$30,2,FALSE),""))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IF(B470="","",IFERROR(VLOOKUP(B470,'Categorías'!$A$7:$B$30,2,FALSE),""))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IF(B471="","",IFERROR(VLOOKUP(B471,'Categorías'!$A$7:$B$30,2,FALSE),""))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IF(B472="","",IFERROR(VLOOKUP(B472,'Categorías'!$A$7:$B$30,2,FALSE),""))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IF(B473="","",IFERROR(VLOOKUP(B473,'Categorías'!$A$7:$B$30,2,FALSE),""))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IF(B474="","",IFERROR(VLOOKUP(B474,'Categorías'!$A$7:$B$30,2,FALSE),""))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IF(B475="","",IFERROR(VLOOKUP(B475,'Categorías'!$A$7:$B$30,2,FALSE),""))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IF(B476="","",IFERROR(VLOOKUP(B476,'Categorías'!$A$7:$B$30,2,FALSE),""))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IF(B477="","",IFERROR(VLOOKUP(B477,'Categorías'!$A$7:$B$30,2,FALSE),""))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IF(B478="","",IFERROR(VLOOKUP(B478,'Categorías'!$A$7:$B$30,2,FALSE),""))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IF(B479="","",IFERROR(VLOOKUP(B479,'Categorías'!$A$7:$B$30,2,FALSE),""))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IF(B480="","",IFERROR(VLOOKUP(B480,'Categorías'!$A$7:$B$30,2,FALSE),""))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IF(B481="","",IFERROR(VLOOKUP(B481,'Categorías'!$A$7:$B$30,2,FALSE),""))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IF(B482="","",IFERROR(VLOOKUP(B482,'Categorías'!$A$7:$B$30,2,FALSE),""))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IF(B483="","",IFERROR(VLOOKUP(B483,'Categorías'!$A$7:$B$30,2,FALSE),""))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IF(B484="","",IFERROR(VLOOKUP(B484,'Categorías'!$A$7:$B$30,2,FALSE),""))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IF(B485="","",IFERROR(VLOOKUP(B485,'Categorías'!$A$7:$B$30,2,FALSE),""))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IF(B486="","",IFERROR(VLOOKUP(B486,'Categorías'!$A$7:$B$30,2,FALSE),""))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IF(B487="","",IFERROR(VLOOKUP(B487,'Categorías'!$A$7:$B$30,2,FALSE),""))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IF(B488="","",IFERROR(VLOOKUP(B488,'Categorías'!$A$7:$B$30,2,FALSE),""))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IF(B489="","",IFERROR(VLOOKUP(B489,'Categorías'!$A$7:$B$30,2,FALSE),""))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IF(B490="","",IFERROR(VLOOKUP(B490,'Categorías'!$A$7:$B$30,2,FALSE),""))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IF(B491="","",IFERROR(VLOOKUP(B491,'Categorías'!$A$7:$B$30,2,FALSE),""))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IF(B492="","",IFERROR(VLOOKUP(B492,'Categorías'!$A$7:$B$30,2,FALSE),""))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IF(B493="","",IFERROR(VLOOKUP(B493,'Categorías'!$A$7:$B$30,2,FALSE),""))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IF(B494="","",IFERROR(VLOOKUP(B494,'Categorías'!$A$7:$B$30,2,FALSE),""))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IF(B495="","",IFERROR(VLOOKUP(B495,'Categorías'!$A$7:$B$30,2,FALSE),""))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IF(B496="","",IFERROR(VLOOKUP(B496,'Categorías'!$A$7:$B$30,2,FALSE),""))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IF(B497="","",IFERROR(VLOOKUP(B497,'Categorías'!$A$7:$B$30,2,FALSE),""))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IF(B498="","",IFERROR(VLOOKUP(B498,'Categorías'!$A$7:$B$30,2,FALSE),""))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IF(B499="","",IFERROR(VLOOKUP(B499,'Categorías'!$A$7:$B$30,2,FALSE),""))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IF(B500="","",IFERROR(VLOOKUP(B500,'Categorías'!$A$7:$B$30,2,FALSE),""))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IF(B501="","",IFERROR(VLOOKUP(B501,'Categorías'!$A$7:$B$30,2,FALSE),""))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IF(B502="","",IFERROR(VLOOKUP(B502,'Categorías'!$A$7:$B$30,2,FALSE),""))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IF(B503="","",IFERROR(VLOOKUP(B503,'Categorías'!$A$7:$B$30,2,FALSE),""))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IF(B504="","",IFERROR(VLOOKUP(B504,'Categorías'!$A$7:$B$30,2,FALSE),""))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IF(B505="","",IFERROR(VLOOKUP(B505,'Categorías'!$A$7:$B$30,2,FALSE),""))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IF(B506="","",IFERROR(VLOOKUP(B506,'Categorías'!$A$7:$B$30,2,FALSE),""))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IF(B507="","",IFERROR(VLOOKUP(B507,'Categorías'!$A$7:$B$30,2,FALSE),""))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IF(B508="","",IFERROR(VLOOKUP(B508,'Categorías'!$A$7:$B$30,2,FALSE),""))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IF(B509="","",IFERROR(VLOOKUP(B509,'Categorías'!$A$7:$B$30,2,FALSE),""))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IF(B510="","",IFERROR(VLOOKUP(B510,'Categorías'!$A$7:$B$30,2,FALSE),""))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IF(B511="","",IFERROR(VLOOKUP(B511,'Categorías'!$A$7:$B$30,2,FALSE),""))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IF(B512="","",IFERROR(VLOOKUP(B512,'Categorías'!$A$7:$B$30,2,FALSE),""))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IF(B513="","",IFERROR(VLOOKUP(B513,'Categorías'!$A$7:$B$30,2,FALSE),""))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IF(B514="","",IFERROR(VLOOKUP(B514,'Categorías'!$A$7:$B$30,2,FALSE),""))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IF(B515="","",IFERROR(VLOOKUP(B515,'Categorías'!$A$7:$B$30,2,FALSE),""))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IF(B516="","",IFERROR(VLOOKUP(B516,'Categorías'!$A$7:$B$30,2,FALSE),""))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IF(B517="","",IFERROR(VLOOKUP(B517,'Categorías'!$A$7:$B$30,2,FALSE),""))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IF(B518="","",IFERROR(VLOOKUP(B518,'Categorías'!$A$7:$B$30,2,FALSE),""))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IF(B519="","",IFERROR(VLOOKUP(B519,'Categorías'!$A$7:$B$30,2,FALSE),""))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IF(B520="","",IFERROR(VLOOKUP(B520,'Categorías'!$A$7:$B$30,2,FALSE),""))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IF(B521="","",IFERROR(VLOOKUP(B521,'Categorías'!$A$7:$B$30,2,FALSE),""))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IF(B522="","",IFERROR(VLOOKUP(B522,'Categorías'!$A$7:$B$30,2,FALSE),""))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IF(B523="","",IFERROR(VLOOKUP(B523,'Categorías'!$A$7:$B$30,2,FALSE),""))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IF(B524="","",IFERROR(VLOOKUP(B524,'Categorías'!$A$7:$B$30,2,FALSE),""))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IF(B525="","",IFERROR(VLOOKUP(B525,'Categorías'!$A$7:$B$30,2,FALSE),""))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IF(B526="","",IFERROR(VLOOKUP(B526,'Categorías'!$A$7:$B$30,2,FALSE),""))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IF(B527="","",IFERROR(VLOOKUP(B527,'Categorías'!$A$7:$B$30,2,FALSE),""))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IF(B528="","",IFERROR(VLOOKUP(B528,'Categorías'!$A$7:$B$30,2,FALSE),""))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IF(B529="","",IFERROR(VLOOKUP(B529,'Categorías'!$A$7:$B$30,2,FALSE),""))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IF(B530="","",IFERROR(VLOOKUP(B530,'Categorías'!$A$7:$B$30,2,FALSE),""))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IF(B531="","",IFERROR(VLOOKUP(B531,'Categorías'!$A$7:$B$30,2,FALSE),""))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IF(B532="","",IFERROR(VLOOKUP(B532,'Categorías'!$A$7:$B$30,2,FALSE),""))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IF(B533="","",IFERROR(VLOOKUP(B533,'Categorías'!$A$7:$B$30,2,FALSE),""))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IF(B534="","",IFERROR(VLOOKUP(B534,'Categorías'!$A$7:$B$30,2,FALSE),""))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IF(B535="","",IFERROR(VLOOKUP(B535,'Categorías'!$A$7:$B$30,2,FALSE),""))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IF(B536="","",IFERROR(VLOOKUP(B536,'Categorías'!$A$7:$B$30,2,FALSE),""))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IF(B537="","",IFERROR(VLOOKUP(B537,'Categorías'!$A$7:$B$30,2,FALSE),""))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IF(B538="","",IFERROR(VLOOKUP(B538,'Categorías'!$A$7:$B$30,2,FALSE),""))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IF(B539="","",IFERROR(VLOOKUP(B539,'Categorías'!$A$7:$B$30,2,FALSE),""))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IF(B540="","",IFERROR(VLOOKUP(B540,'Categorías'!$A$7:$B$30,2,FALSE),""))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IF(B541="","",IFERROR(VLOOKUP(B541,'Categorías'!$A$7:$B$30,2,FALSE),""))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IF(B542="","",IFERROR(VLOOKUP(B542,'Categorías'!$A$7:$B$30,2,FALSE),""))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IF(B543="","",IFERROR(VLOOKUP(B543,'Categorías'!$A$7:$B$30,2,FALSE),""))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IF(B544="","",IFERROR(VLOOKUP(B544,'Categorías'!$A$7:$B$30,2,FALSE),""))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IF(B545="","",IFERROR(VLOOKUP(B545,'Categorías'!$A$7:$B$30,2,FALSE),""))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IF(B546="","",IFERROR(VLOOKUP(B546,'Categorías'!$A$7:$B$30,2,FALSE),""))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IF(B547="","",IFERROR(VLOOKUP(B547,'Categorías'!$A$7:$B$30,2,FALSE),""))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IF(B548="","",IFERROR(VLOOKUP(B548,'Categorías'!$A$7:$B$30,2,FALSE),""))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IF(B549="","",IFERROR(VLOOKUP(B549,'Categorías'!$A$7:$B$30,2,FALSE),""))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IF(B550="","",IFERROR(VLOOKUP(B550,'Categorías'!$A$7:$B$30,2,FALSE),""))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IF(B551="","",IFERROR(VLOOKUP(B551,'Categorías'!$A$7:$B$30,2,FALSE),""))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IF(B552="","",IFERROR(VLOOKUP(B552,'Categorías'!$A$7:$B$30,2,FALSE),""))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IF(B553="","",IFERROR(VLOOKUP(B553,'Categorías'!$A$7:$B$30,2,FALSE),""))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IF(B554="","",IFERROR(VLOOKUP(B554,'Categorías'!$A$7:$B$30,2,FALSE),""))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IF(B555="","",IFERROR(VLOOKUP(B555,'Categorías'!$A$7:$B$30,2,FALSE),""))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IF(B556="","",IFERROR(VLOOKUP(B556,'Categorías'!$A$7:$B$30,2,FALSE),""))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IF(B557="","",IFERROR(VLOOKUP(B557,'Categorías'!$A$7:$B$30,2,FALSE),""))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IF(B558="","",IFERROR(VLOOKUP(B558,'Categorías'!$A$7:$B$30,2,FALSE),""))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IF(B559="","",IFERROR(VLOOKUP(B559,'Categorías'!$A$7:$B$30,2,FALSE),""))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IF(B560="","",IFERROR(VLOOKUP(B560,'Categorías'!$A$7:$B$30,2,FALSE),""))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IF(B561="","",IFERROR(VLOOKUP(B561,'Categorías'!$A$7:$B$30,2,FALSE),""))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IF(B562="","",IFERROR(VLOOKUP(B562,'Categorías'!$A$7:$B$30,2,FALSE),""))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IF(B563="","",IFERROR(VLOOKUP(B563,'Categorías'!$A$7:$B$30,2,FALSE),""))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IF(B564="","",IFERROR(VLOOKUP(B564,'Categorías'!$A$7:$B$30,2,FALSE),""))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IF(B565="","",IFERROR(VLOOKUP(B565,'Categorías'!$A$7:$B$30,2,FALSE),""))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IF(B566="","",IFERROR(VLOOKUP(B566,'Categorías'!$A$7:$B$30,2,FALSE),""))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IF(B567="","",IFERROR(VLOOKUP(B567,'Categorías'!$A$7:$B$30,2,FALSE),""))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IF(B568="","",IFERROR(VLOOKUP(B568,'Categorías'!$A$7:$B$30,2,FALSE),""))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IF(B569="","",IFERROR(VLOOKUP(B569,'Categorías'!$A$7:$B$30,2,FALSE),""))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IF(B570="","",IFERROR(VLOOKUP(B570,'Categorías'!$A$7:$B$30,2,FALSE),""))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IF(B571="","",IFERROR(VLOOKUP(B571,'Categorías'!$A$7:$B$30,2,FALSE),""))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IF(B572="","",IFERROR(VLOOKUP(B572,'Categorías'!$A$7:$B$30,2,FALSE),""))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IF(B573="","",IFERROR(VLOOKUP(B573,'Categorías'!$A$7:$B$30,2,FALSE),""))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IF(B574="","",IFERROR(VLOOKUP(B574,'Categorías'!$A$7:$B$30,2,FALSE),""))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IF(B575="","",IFERROR(VLOOKUP(B575,'Categorías'!$A$7:$B$30,2,FALSE),""))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IF(B576="","",IFERROR(VLOOKUP(B576,'Categorías'!$A$7:$B$30,2,FALSE),""))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IF(B577="","",IFERROR(VLOOKUP(B577,'Categorías'!$A$7:$B$30,2,FALSE),""))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IF(B578="","",IFERROR(VLOOKUP(B578,'Categorías'!$A$7:$B$30,2,FALSE),""))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IF(B579="","",IFERROR(VLOOKUP(B579,'Categorías'!$A$7:$B$30,2,FALSE),""))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IF(B580="","",IFERROR(VLOOKUP(B580,'Categorías'!$A$7:$B$30,2,FALSE),""))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IF(B581="","",IFERROR(VLOOKUP(B581,'Categorías'!$A$7:$B$30,2,FALSE),""))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IF(B582="","",IFERROR(VLOOKUP(B582,'Categorías'!$A$7:$B$30,2,FALSE),""))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IF(B583="","",IFERROR(VLOOKUP(B583,'Categorías'!$A$7:$B$30,2,FALSE),""))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IF(B584="","",IFERROR(VLOOKUP(B584,'Categorías'!$A$7:$B$30,2,FALSE),""))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IF(B585="","",IFERROR(VLOOKUP(B585,'Categorías'!$A$7:$B$30,2,FALSE),""))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IF(B586="","",IFERROR(VLOOKUP(B586,'Categorías'!$A$7:$B$30,2,FALSE),""))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IF(B587="","",IFERROR(VLOOKUP(B587,'Categorías'!$A$7:$B$30,2,FALSE),""))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IF(B588="","",IFERROR(VLOOKUP(B588,'Categorías'!$A$7:$B$30,2,FALSE),""))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IF(B589="","",IFERROR(VLOOKUP(B589,'Categorías'!$A$7:$B$30,2,FALSE),""))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IF(B590="","",IFERROR(VLOOKUP(B590,'Categorías'!$A$7:$B$30,2,FALSE),""))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IF(B591="","",IFERROR(VLOOKUP(B591,'Categorías'!$A$7:$B$30,2,FALSE),""))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IF(B592="","",IFERROR(VLOOKUP(B592,'Categorías'!$A$7:$B$30,2,FALSE),""))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IF(B593="","",IFERROR(VLOOKUP(B593,'Categorías'!$A$7:$B$30,2,FALSE),""))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IF(B594="","",IFERROR(VLOOKUP(B594,'Categorías'!$A$7:$B$30,2,FALSE),""))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IF(B595="","",IFERROR(VLOOKUP(B595,'Categorías'!$A$7:$B$30,2,FALSE),""))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IF(B596="","",IFERROR(VLOOKUP(B596,'Categorías'!$A$7:$B$30,2,FALSE),""))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IF(B597="","",IFERROR(VLOOKUP(B597,'Categorías'!$A$7:$B$30,2,FALSE),""))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IF(B598="","",IFERROR(VLOOKUP(B598,'Categorías'!$A$7:$B$30,2,FALSE),""))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IF(B599="","",IFERROR(VLOOKUP(B599,'Categorías'!$A$7:$B$30,2,FALSE),""))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IF(B600="","",IFERROR(VLOOKUP(B600,'Categorías'!$A$7:$B$30,2,FALSE),""))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IF(B601="","",IFERROR(VLOOKUP(B601,'Categorías'!$A$7:$B$30,2,FALSE),""))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IF(B602="","",IFERROR(VLOOKUP(B602,'Categorías'!$A$7:$B$30,2,FALSE),""))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IF(B603="","",IFERROR(VLOOKUP(B603,'Categorías'!$A$7:$B$30,2,FALSE),""))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IF(B604="","",IFERROR(VLOOKUP(B604,'Categorías'!$A$7:$B$30,2,FALSE),""))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IF(B605="","",IFERROR(VLOOKUP(B605,'Categorías'!$A$7:$B$30,2,FALSE),""))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IF(B606="","",IFERROR(VLOOKUP(B606,'Categorías'!$A$7:$B$30,2,FALSE),""))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IF(B607="","",IFERROR(VLOOKUP(B607,'Categorías'!$A$7:$B$30,2,FALSE),""))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IF(B608="","",IFERROR(VLOOKUP(B608,'Categorías'!$A$7:$B$30,2,FALSE),""))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IF(B609="","",IFERROR(VLOOKUP(B609,'Categorías'!$A$7:$B$30,2,FALSE),""))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IF(B610="","",IFERROR(VLOOKUP(B610,'Categorías'!$A$7:$B$30,2,FALSE),""))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IF(B611="","",IFERROR(VLOOKUP(B611,'Categorías'!$A$7:$B$30,2,FALSE),""))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IF(B612="","",IFERROR(VLOOKUP(B612,'Categorías'!$A$7:$B$30,2,FALSE),""))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IF(B613="","",IFERROR(VLOOKUP(B613,'Categorías'!$A$7:$B$30,2,FALSE),""))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IF(B614="","",IFERROR(VLOOKUP(B614,'Categorías'!$A$7:$B$30,2,FALSE),""))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IF(B615="","",IFERROR(VLOOKUP(B615,'Categorías'!$A$7:$B$30,2,FALSE),""))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IF(B616="","",IFERROR(VLOOKUP(B616,'Categorías'!$A$7:$B$30,2,FALSE),""))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IF(B617="","",IFERROR(VLOOKUP(B617,'Categorías'!$A$7:$B$30,2,FALSE),""))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IF(B618="","",IFERROR(VLOOKUP(B618,'Categorías'!$A$7:$B$30,2,FALSE),""))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IF(B619="","",IFERROR(VLOOKUP(B619,'Categorías'!$A$7:$B$30,2,FALSE),""))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IF(B620="","",IFERROR(VLOOKUP(B620,'Categorías'!$A$7:$B$30,2,FALSE),""))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IF(B621="","",IFERROR(VLOOKUP(B621,'Categorías'!$A$7:$B$30,2,FALSE),""))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IF(B622="","",IFERROR(VLOOKUP(B622,'Categorías'!$A$7:$B$30,2,FALSE),""))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IF(B623="","",IFERROR(VLOOKUP(B623,'Categorías'!$A$7:$B$30,2,FALSE),""))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IF(B624="","",IFERROR(VLOOKUP(B624,'Categorías'!$A$7:$B$30,2,FALSE),""))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IF(B625="","",IFERROR(VLOOKUP(B625,'Categorías'!$A$7:$B$30,2,FALSE),""))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IF(B626="","",IFERROR(VLOOKUP(B626,'Categorías'!$A$7:$B$30,2,FALSE),""))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IF(B627="","",IFERROR(VLOOKUP(B627,'Categorías'!$A$7:$B$30,2,FALSE),""))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IF(B628="","",IFERROR(VLOOKUP(B628,'Categorías'!$A$7:$B$30,2,FALSE),""))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IF(B629="","",IFERROR(VLOOKUP(B629,'Categorías'!$A$7:$B$30,2,FALSE),""))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IF(B630="","",IFERROR(VLOOKUP(B630,'Categorías'!$A$7:$B$30,2,FALSE),""))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IF(B631="","",IFERROR(VLOOKUP(B631,'Categorías'!$A$7:$B$30,2,FALSE),""))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IF(B632="","",IFERROR(VLOOKUP(B632,'Categorías'!$A$7:$B$30,2,FALSE),""))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IF(B633="","",IFERROR(VLOOKUP(B633,'Categorías'!$A$7:$B$30,2,FALSE),""))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IF(B634="","",IFERROR(VLOOKUP(B634,'Categorías'!$A$7:$B$30,2,FALSE),""))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IF(B635="","",IFERROR(VLOOKUP(B635,'Categorías'!$A$7:$B$30,2,FALSE),""))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IF(B636="","",IFERROR(VLOOKUP(B636,'Categorías'!$A$7:$B$30,2,FALSE),""))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IF(B637="","",IFERROR(VLOOKUP(B637,'Categorías'!$A$7:$B$30,2,FALSE),""))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IF(B638="","",IFERROR(VLOOKUP(B638,'Categorías'!$A$7:$B$30,2,FALSE),""))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IF(B639="","",IFERROR(VLOOKUP(B639,'Categorías'!$A$7:$B$30,2,FALSE),""))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IF(B640="","",IFERROR(VLOOKUP(B640,'Categorías'!$A$7:$B$30,2,FALSE),""))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IF(B641="","",IFERROR(VLOOKUP(B641,'Categorías'!$A$7:$B$30,2,FALSE),""))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IF(B642="","",IFERROR(VLOOKUP(B642,'Categorías'!$A$7:$B$30,2,FALSE),""))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IF(B643="","",IFERROR(VLOOKUP(B643,'Categorías'!$A$7:$B$30,2,FALSE),""))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IF(B644="","",IFERROR(VLOOKUP(B644,'Categorías'!$A$7:$B$30,2,FALSE),""))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IF(B645="","",IFERROR(VLOOKUP(B645,'Categorías'!$A$7:$B$30,2,FALSE),""))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IF(B646="","",IFERROR(VLOOKUP(B646,'Categorías'!$A$7:$B$30,2,FALSE),""))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IF(B647="","",IFERROR(VLOOKUP(B647,'Categorías'!$A$7:$B$30,2,FALSE),""))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IF(B648="","",IFERROR(VLOOKUP(B648,'Categorías'!$A$7:$B$30,2,FALSE),""))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IF(B649="","",IFERROR(VLOOKUP(B649,'Categorías'!$A$7:$B$30,2,FALSE),""))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IF(B650="","",IFERROR(VLOOKUP(B650,'Categorías'!$A$7:$B$30,2,FALSE),""))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IF(B651="","",IFERROR(VLOOKUP(B651,'Categorías'!$A$7:$B$30,2,FALSE),""))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IF(B652="","",IFERROR(VLOOKUP(B652,'Categorías'!$A$7:$B$30,2,FALSE),""))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IF(B653="","",IFERROR(VLOOKUP(B653,'Categorías'!$A$7:$B$30,2,FALSE),""))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IF(B654="","",IFERROR(VLOOKUP(B654,'Categorías'!$A$7:$B$30,2,FALSE),""))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IF(B655="","",IFERROR(VLOOKUP(B655,'Categorías'!$A$7:$B$30,2,FALSE),""))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IF(B656="","",IFERROR(VLOOKUP(B656,'Categorías'!$A$7:$B$30,2,FALSE),""))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IF(B657="","",IFERROR(VLOOKUP(B657,'Categorías'!$A$7:$B$30,2,FALSE),""))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IF(B658="","",IFERROR(VLOOKUP(B658,'Categorías'!$A$7:$B$30,2,FALSE),""))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IF(B659="","",IFERROR(VLOOKUP(B659,'Categorías'!$A$7:$B$30,2,FALSE),""))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IF(B660="","",IFERROR(VLOOKUP(B660,'Categorías'!$A$7:$B$30,2,FALSE),""))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IF(B661="","",IFERROR(VLOOKUP(B661,'Categorías'!$A$7:$B$30,2,FALSE),""))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IF(B662="","",IFERROR(VLOOKUP(B662,'Categorías'!$A$7:$B$30,2,FALSE),""))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IF(B663="","",IFERROR(VLOOKUP(B663,'Categorías'!$A$7:$B$30,2,FALSE),""))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IF(B664="","",IFERROR(VLOOKUP(B664,'Categorías'!$A$7:$B$30,2,FALSE),""))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IF(B665="","",IFERROR(VLOOKUP(B665,'Categorías'!$A$7:$B$30,2,FALSE),""))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IF(B666="","",IFERROR(VLOOKUP(B666,'Categorías'!$A$7:$B$30,2,FALSE),""))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IF(B667="","",IFERROR(VLOOKUP(B667,'Categorías'!$A$7:$B$30,2,FALSE),""))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IF(B668="","",IFERROR(VLOOKUP(B668,'Categorías'!$A$7:$B$30,2,FALSE),""))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IF(B669="","",IFERROR(VLOOKUP(B669,'Categorías'!$A$7:$B$30,2,FALSE),""))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IF(B670="","",IFERROR(VLOOKUP(B670,'Categorías'!$A$7:$B$30,2,FALSE),""))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IF(B671="","",IFERROR(VLOOKUP(B671,'Categorías'!$A$7:$B$30,2,FALSE),""))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IF(B672="","",IFERROR(VLOOKUP(B672,'Categorías'!$A$7:$B$30,2,FALSE),""))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IF(B673="","",IFERROR(VLOOKUP(B673,'Categorías'!$A$7:$B$30,2,FALSE),""))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IF(B674="","",IFERROR(VLOOKUP(B674,'Categorías'!$A$7:$B$30,2,FALSE),""))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IF(B675="","",IFERROR(VLOOKUP(B675,'Categorías'!$A$7:$B$30,2,FALSE),""))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IF(B676="","",IFERROR(VLOOKUP(B676,'Categorías'!$A$7:$B$30,2,FALSE),""))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IF(B677="","",IFERROR(VLOOKUP(B677,'Categorías'!$A$7:$B$30,2,FALSE),""))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IF(B678="","",IFERROR(VLOOKUP(B678,'Categorías'!$A$7:$B$30,2,FALSE),""))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IF(B679="","",IFERROR(VLOOKUP(B679,'Categorías'!$A$7:$B$30,2,FALSE),""))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IF(B680="","",IFERROR(VLOOKUP(B680,'Categorías'!$A$7:$B$30,2,FALSE),""))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IF(B681="","",IFERROR(VLOOKUP(B681,'Categorías'!$A$7:$B$30,2,FALSE),""))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IF(B682="","",IFERROR(VLOOKUP(B682,'Categorías'!$A$7:$B$30,2,FALSE),""))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IF(B683="","",IFERROR(VLOOKUP(B683,'Categorías'!$A$7:$B$30,2,FALSE),""))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IF(B684="","",IFERROR(VLOOKUP(B684,'Categorías'!$A$7:$B$30,2,FALSE),""))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IF(B685="","",IFERROR(VLOOKUP(B685,'Categorías'!$A$7:$B$30,2,FALSE),""))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IF(B686="","",IFERROR(VLOOKUP(B686,'Categorías'!$A$7:$B$30,2,FALSE),""))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IF(B687="","",IFERROR(VLOOKUP(B687,'Categorías'!$A$7:$B$30,2,FALSE),""))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IF(B688="","",IFERROR(VLOOKUP(B688,'Categorías'!$A$7:$B$30,2,FALSE),""))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IF(B689="","",IFERROR(VLOOKUP(B689,'Categorías'!$A$7:$B$30,2,FALSE),""))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IF(B690="","",IFERROR(VLOOKUP(B690,'Categorías'!$A$7:$B$30,2,FALSE),""))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IF(B691="","",IFERROR(VLOOKUP(B691,'Categorías'!$A$7:$B$30,2,FALSE),""))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IF(B692="","",IFERROR(VLOOKUP(B692,'Categorías'!$A$7:$B$30,2,FALSE),""))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IF(B693="","",IFERROR(VLOOKUP(B693,'Categorías'!$A$7:$B$30,2,FALSE),""))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IF(B694="","",IFERROR(VLOOKUP(B694,'Categorías'!$A$7:$B$30,2,FALSE),""))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IF(B695="","",IFERROR(VLOOKUP(B695,'Categorías'!$A$7:$B$30,2,FALSE),""))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IF(B696="","",IFERROR(VLOOKUP(B696,'Categorías'!$A$7:$B$30,2,FALSE),""))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IF(B697="","",IFERROR(VLOOKUP(B697,'Categorías'!$A$7:$B$30,2,FALSE),""))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IF(B698="","",IFERROR(VLOOKUP(B698,'Categorías'!$A$7:$B$30,2,FALSE),""))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IF(B699="","",IFERROR(VLOOKUP(B699,'Categorías'!$A$7:$B$30,2,FALSE),""))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IF(B700="","",IFERROR(VLOOKUP(B700,'Categorías'!$A$7:$B$30,2,FALSE),""))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IF(B701="","",IFERROR(VLOOKUP(B701,'Categorías'!$A$7:$B$30,2,FALSE),""))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IF(B702="","",IFERROR(VLOOKUP(B702,'Categorías'!$A$7:$B$30,2,FALSE),""))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IF(B703="","",IFERROR(VLOOKUP(B703,'Categorías'!$A$7:$B$30,2,FALSE),""))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IF(B704="","",IFERROR(VLOOKUP(B704,'Categorías'!$A$7:$B$30,2,FALSE),""))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IF(B705="","",IFERROR(VLOOKUP(B705,'Categorías'!$A$7:$B$30,2,FALSE),""))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IF(B706="","",IFERROR(VLOOKUP(B706,'Categorías'!$A$7:$B$30,2,FALSE),""))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IF(B707="","",IFERROR(VLOOKUP(B707,'Categorías'!$A$7:$B$30,2,FALSE),""))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IF(B708="","",IFERROR(VLOOKUP(B708,'Categorías'!$A$7:$B$30,2,FALSE),""))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IF(B709="","",IFERROR(VLOOKUP(B709,'Categorías'!$A$7:$B$30,2,FALSE),""))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IF(B710="","",IFERROR(VLOOKUP(B710,'Categorías'!$A$7:$B$30,2,FALSE),""))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IF(B711="","",IFERROR(VLOOKUP(B711,'Categorías'!$A$7:$B$30,2,FALSE),""))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IF(B712="","",IFERROR(VLOOKUP(B712,'Categorías'!$A$7:$B$30,2,FALSE),""))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IF(B713="","",IFERROR(VLOOKUP(B713,'Categorías'!$A$7:$B$30,2,FALSE),""))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IF(B714="","",IFERROR(VLOOKUP(B714,'Categorías'!$A$7:$B$30,2,FALSE),""))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IF(B715="","",IFERROR(VLOOKUP(B715,'Categorías'!$A$7:$B$30,2,FALSE),""))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IF(B716="","",IFERROR(VLOOKUP(B716,'Categorías'!$A$7:$B$30,2,FALSE),""))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IF(B717="","",IFERROR(VLOOKUP(B717,'Categorías'!$A$7:$B$30,2,FALSE),""))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IF(B718="","",IFERROR(VLOOKUP(B718,'Categorías'!$A$7:$B$30,2,FALSE),""))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IF(B719="","",IFERROR(VLOOKUP(B719,'Categorías'!$A$7:$B$30,2,FALSE),""))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IF(B720="","",IFERROR(VLOOKUP(B720,'Categorías'!$A$7:$B$30,2,FALSE),""))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IF(B721="","",IFERROR(VLOOKUP(B721,'Categorías'!$A$7:$B$30,2,FALSE),""))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IF(B722="","",IFERROR(VLOOKUP(B722,'Categorías'!$A$7:$B$30,2,FALSE),""))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IF(B723="","",IFERROR(VLOOKUP(B723,'Categorías'!$A$7:$B$30,2,FALSE),""))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IF(B724="","",IFERROR(VLOOKUP(B724,'Categorías'!$A$7:$B$30,2,FALSE),""))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IF(B725="","",IFERROR(VLOOKUP(B725,'Categorías'!$A$7:$B$30,2,FALSE),""))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IF(B726="","",IFERROR(VLOOKUP(B726,'Categorías'!$A$7:$B$30,2,FALSE),""))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IF(B727="","",IFERROR(VLOOKUP(B727,'Categorías'!$A$7:$B$30,2,FALSE),""))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IF(B728="","",IFERROR(VLOOKUP(B728,'Categorías'!$A$7:$B$30,2,FALSE),""))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IF(B729="","",IFERROR(VLOOKUP(B729,'Categorías'!$A$7:$B$30,2,FALSE),""))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IF(B730="","",IFERROR(VLOOKUP(B730,'Categorías'!$A$7:$B$30,2,FALSE),""))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IF(B731="","",IFERROR(VLOOKUP(B731,'Categorías'!$A$7:$B$30,2,FALSE),""))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IF(B732="","",IFERROR(VLOOKUP(B732,'Categorías'!$A$7:$B$30,2,FALSE),""))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IF(B733="","",IFERROR(VLOOKUP(B733,'Categorías'!$A$7:$B$30,2,FALSE),""))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IF(B734="","",IFERROR(VLOOKUP(B734,'Categorías'!$A$7:$B$30,2,FALSE),""))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IF(B735="","",IFERROR(VLOOKUP(B735,'Categorías'!$A$7:$B$30,2,FALSE),""))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IF(B736="","",IFERROR(VLOOKUP(B736,'Categorías'!$A$7:$B$30,2,FALSE),""))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IF(B737="","",IFERROR(VLOOKUP(B737,'Categorías'!$A$7:$B$30,2,FALSE),""))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IF(B738="","",IFERROR(VLOOKUP(B738,'Categorías'!$A$7:$B$30,2,FALSE),""))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IF(B739="","",IFERROR(VLOOKUP(B739,'Categorías'!$A$7:$B$30,2,FALSE),""))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IF(B740="","",IFERROR(VLOOKUP(B740,'Categorías'!$A$7:$B$30,2,FALSE),""))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IF(B741="","",IFERROR(VLOOKUP(B741,'Categorías'!$A$7:$B$30,2,FALSE),""))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IF(B742="","",IFERROR(VLOOKUP(B742,'Categorías'!$A$7:$B$30,2,FALSE),""))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IF(B743="","",IFERROR(VLOOKUP(B743,'Categorías'!$A$7:$B$30,2,FALSE),""))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IF(B744="","",IFERROR(VLOOKUP(B744,'Categorías'!$A$7:$B$30,2,FALSE),""))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IF(B745="","",IFERROR(VLOOKUP(B745,'Categorías'!$A$7:$B$30,2,FALSE),""))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IF(B746="","",IFERROR(VLOOKUP(B746,'Categorías'!$A$7:$B$30,2,FALSE),""))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IF(B747="","",IFERROR(VLOOKUP(B747,'Categorías'!$A$7:$B$30,2,FALSE),""))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IF(B748="","",IFERROR(VLOOKUP(B748,'Categorías'!$A$7:$B$30,2,FALSE),""))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IF(B749="","",IFERROR(VLOOKUP(B749,'Categorías'!$A$7:$B$30,2,FALSE),""))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IF(B750="","",IFERROR(VLOOKUP(B750,'Categorías'!$A$7:$B$30,2,FALSE),""))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IF(B751="","",IFERROR(VLOOKUP(B751,'Categorías'!$A$7:$B$30,2,FALSE),""))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IF(B752="","",IFERROR(VLOOKUP(B752,'Categorías'!$A$7:$B$30,2,FALSE),""))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IF(B753="","",IFERROR(VLOOKUP(B753,'Categorías'!$A$7:$B$30,2,FALSE),""))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IF(B754="","",IFERROR(VLOOKUP(B754,'Categorías'!$A$7:$B$30,2,FALSE),""))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IF(B755="","",IFERROR(VLOOKUP(B755,'Categorías'!$A$7:$B$30,2,FALSE),""))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IF(B756="","",IFERROR(VLOOKUP(B756,'Categorías'!$A$7:$B$30,2,FALSE),""))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IF(B757="","",IFERROR(VLOOKUP(B757,'Categorías'!$A$7:$B$30,2,FALSE),""))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IF(B758="","",IFERROR(VLOOKUP(B758,'Categorías'!$A$7:$B$30,2,FALSE),""))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IF(B759="","",IFERROR(VLOOKUP(B759,'Categorías'!$A$7:$B$30,2,FALSE),""))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IF(B760="","",IFERROR(VLOOKUP(B760,'Categorías'!$A$7:$B$30,2,FALSE),""))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IF(B761="","",IFERROR(VLOOKUP(B761,'Categorías'!$A$7:$B$30,2,FALSE),""))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IF(B762="","",IFERROR(VLOOKUP(B762,'Categorías'!$A$7:$B$30,2,FALSE),""))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IF(B763="","",IFERROR(VLOOKUP(B763,'Categorías'!$A$7:$B$30,2,FALSE),""))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IF(B764="","",IFERROR(VLOOKUP(B764,'Categorías'!$A$7:$B$30,2,FALSE),""))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IF(B765="","",IFERROR(VLOOKUP(B765,'Categorías'!$A$7:$B$30,2,FALSE),""))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IF(B766="","",IFERROR(VLOOKUP(B766,'Categorías'!$A$7:$B$30,2,FALSE),""))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IF(B767="","",IFERROR(VLOOKUP(B767,'Categorías'!$A$7:$B$30,2,FALSE),""))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IF(B768="","",IFERROR(VLOOKUP(B768,'Categorías'!$A$7:$B$30,2,FALSE),""))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IF(B769="","",IFERROR(VLOOKUP(B769,'Categorías'!$A$7:$B$30,2,FALSE),""))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IF(B770="","",IFERROR(VLOOKUP(B770,'Categorías'!$A$7:$B$30,2,FALSE),""))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IF(B771="","",IFERROR(VLOOKUP(B771,'Categorías'!$A$7:$B$30,2,FALSE),""))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IF(B772="","",IFERROR(VLOOKUP(B772,'Categorías'!$A$7:$B$30,2,FALSE),""))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IF(B773="","",IFERROR(VLOOKUP(B773,'Categorías'!$A$7:$B$30,2,FALSE),""))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IF(B774="","",IFERROR(VLOOKUP(B774,'Categorías'!$A$7:$B$30,2,FALSE),""))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IF(B775="","",IFERROR(VLOOKUP(B775,'Categorías'!$A$7:$B$30,2,FALSE),""))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IF(B776="","",IFERROR(VLOOKUP(B776,'Categorías'!$A$7:$B$30,2,FALSE),""))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IF(B777="","",IFERROR(VLOOKUP(B777,'Categorías'!$A$7:$B$30,2,FALSE),""))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IF(B778="","",IFERROR(VLOOKUP(B778,'Categorías'!$A$7:$B$30,2,FALSE),""))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IF(B779="","",IFERROR(VLOOKUP(B779,'Categorías'!$A$7:$B$30,2,FALSE),""))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IF(B780="","",IFERROR(VLOOKUP(B780,'Categorías'!$A$7:$B$30,2,FALSE),""))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IF(B781="","",IFERROR(VLOOKUP(B781,'Categorías'!$A$7:$B$30,2,FALSE),""))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IF(B782="","",IFERROR(VLOOKUP(B782,'Categorías'!$A$7:$B$30,2,FALSE),""))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IF(B783="","",IFERROR(VLOOKUP(B783,'Categorías'!$A$7:$B$30,2,FALSE),""))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IF(B784="","",IFERROR(VLOOKUP(B784,'Categorías'!$A$7:$B$30,2,FALSE),""))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IF(B785="","",IFERROR(VLOOKUP(B785,'Categorías'!$A$7:$B$30,2,FALSE),""))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IF(B786="","",IFERROR(VLOOKUP(B786,'Categorías'!$A$7:$B$30,2,FALSE),""))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IF(B787="","",IFERROR(VLOOKUP(B787,'Categorías'!$A$7:$B$30,2,FALSE),""))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IF(B788="","",IFERROR(VLOOKUP(B788,'Categorías'!$A$7:$B$30,2,FALSE),""))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IF(B789="","",IFERROR(VLOOKUP(B789,'Categorías'!$A$7:$B$30,2,FALSE),""))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IF(B790="","",IFERROR(VLOOKUP(B790,'Categorías'!$A$7:$B$30,2,FALSE),""))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IF(B791="","",IFERROR(VLOOKUP(B791,'Categorías'!$A$7:$B$30,2,FALSE),""))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IF(B792="","",IFERROR(VLOOKUP(B792,'Categorías'!$A$7:$B$30,2,FALSE),""))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IF(B793="","",IFERROR(VLOOKUP(B793,'Categorías'!$A$7:$B$30,2,FALSE),""))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IF(B794="","",IFERROR(VLOOKUP(B794,'Categorías'!$A$7:$B$30,2,FALSE),""))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IF(B795="","",IFERROR(VLOOKUP(B795,'Categorías'!$A$7:$B$30,2,FALSE),""))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IF(B796="","",IFERROR(VLOOKUP(B796,'Categorías'!$A$7:$B$30,2,FALSE),""))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IF(B797="","",IFERROR(VLOOKUP(B797,'Categorías'!$A$7:$B$30,2,FALSE),""))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IF(B798="","",IFERROR(VLOOKUP(B798,'Categorías'!$A$7:$B$30,2,FALSE),""))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IF(B799="","",IFERROR(VLOOKUP(B799,'Categorías'!$A$7:$B$30,2,FALSE),""))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IF(B800="","",IFERROR(VLOOKUP(B800,'Categorías'!$A$7:$B$30,2,FALSE),""))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IF(B801="","",IFERROR(VLOOKUP(B801,'Categorías'!$A$7:$B$30,2,FALSE),""))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IF(B802="","",IFERROR(VLOOKUP(B802,'Categorías'!$A$7:$B$30,2,FALSE),""))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IF(B803="","",IFERROR(VLOOKUP(B803,'Categorías'!$A$7:$B$30,2,FALSE),""))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IF(B804="","",IFERROR(VLOOKUP(B804,'Categorías'!$A$7:$B$30,2,FALSE),""))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"Ingreso"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Categoría" error="Renombra las categorías a tu gusto y pon cuánto prevés al mes. El año vale para todo el libro." sqref="B5:B804">
      <formula1>'Categorías'!$A$7:$A$30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IF(YEAR(TODAY())&gt;'Categorías'!$B$4,12,IF(YEAR(TODAY())&lt;'Categorías'!$B$4,0,MONTH(TODAY())))</f>
        <v>0</v>
      </c>
    </row>
    <row r="2" ht="30" customHeight="1" spans="1:17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63</v>
      </c>
      <c r="B4" s="12"/>
      <c r="C4" s="12" t="s">
        <v>64</v>
      </c>
      <c r="D4" s="12"/>
      <c r="E4" s="12" t="s">
        <v>65</v>
      </c>
      <c r="F4" s="12"/>
      <c r="G4" s="12" t="s">
        <v>66</v>
      </c>
      <c r="H4" s="12"/>
    </row>
    <row r="5" ht="28" customHeight="1" spans="1:8" x14ac:dyDescent="0.25">
      <c r="A5" s="22">
        <f>SUM($O$36:$O$41)</f>
        <v>2400</v>
      </c>
      <c r="B5" s="22"/>
      <c r="C5" s="22">
        <f>SUM($O$42:$O$59)</f>
        <v>1526.59</v>
      </c>
      <c r="D5" s="22"/>
      <c r="E5" s="22">
        <f>A5-C5</f>
        <v>873.41</v>
      </c>
      <c r="F5" s="22"/>
      <c r="G5" s="23">
        <f>IF(A5=0,0,(A5-C5)/A5)</f>
        <v>0.36392083333333336</v>
      </c>
      <c r="H5" s="23"/>
    </row>
    <row r="7" ht="22" customHeight="1" spans="1:17" x14ac:dyDescent="0.25">
      <c r="A7" s="24" t="s">
        <v>67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68</v>
      </c>
      <c r="B8" s="14" t="s">
        <v>68</v>
      </c>
      <c r="C8" s="14" t="s">
        <v>69</v>
      </c>
      <c r="D8" s="14" t="s">
        <v>70</v>
      </c>
      <c r="E8" s="14" t="s">
        <v>71</v>
      </c>
      <c r="F8" s="14" t="s">
        <v>72</v>
      </c>
      <c r="G8" s="14" t="s">
        <v>73</v>
      </c>
      <c r="H8" s="14" t="s">
        <v>74</v>
      </c>
      <c r="I8" s="14" t="s">
        <v>75</v>
      </c>
      <c r="J8" s="14" t="s">
        <v>76</v>
      </c>
      <c r="K8" s="14" t="s">
        <v>77</v>
      </c>
      <c r="L8" s="14" t="s">
        <v>78</v>
      </c>
      <c r="M8" s="14" t="s">
        <v>79</v>
      </c>
      <c r="N8" s="14" t="s">
        <v>80</v>
      </c>
      <c r="O8" s="14" t="s">
        <v>81</v>
      </c>
    </row>
    <row r="9" spans="1:15" x14ac:dyDescent="0.25">
      <c r="A9" s="12" t="s">
        <v>63</v>
      </c>
      <c r="C9" s="26">
        <f>SUM(C36:C41)</f>
        <v>2400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2400</v>
      </c>
    </row>
    <row r="10" spans="1:15" x14ac:dyDescent="0.25">
      <c r="A10" s="12" t="s">
        <v>64</v>
      </c>
      <c r="C10" s="26">
        <f>SUM(C42:C59)</f>
        <v>1526.59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1526.59</v>
      </c>
    </row>
    <row r="11" spans="1:15" x14ac:dyDescent="0.25">
      <c r="A11" s="12" t="s">
        <v>65</v>
      </c>
      <c r="C11" s="27">
        <f>C9-C10</f>
        <v>873.41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873.41</v>
      </c>
    </row>
    <row r="34" ht="22" customHeight="1" spans="1:17" x14ac:dyDescent="0.25">
      <c r="A34" s="24" t="s">
        <v>82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83</v>
      </c>
      <c r="C35" s="14" t="s">
        <v>69</v>
      </c>
      <c r="D35" s="14" t="s">
        <v>70</v>
      </c>
      <c r="E35" s="14" t="s">
        <v>71</v>
      </c>
      <c r="F35" s="14" t="s">
        <v>72</v>
      </c>
      <c r="G35" s="14" t="s">
        <v>73</v>
      </c>
      <c r="H35" s="14" t="s">
        <v>74</v>
      </c>
      <c r="I35" s="14" t="s">
        <v>75</v>
      </c>
      <c r="J35" s="14" t="s">
        <v>76</v>
      </c>
      <c r="K35" s="14" t="s">
        <v>77</v>
      </c>
      <c r="L35" s="14" t="s">
        <v>78</v>
      </c>
      <c r="M35" s="14" t="s">
        <v>79</v>
      </c>
      <c r="N35" s="14" t="s">
        <v>80</v>
      </c>
      <c r="O35" s="14" t="s">
        <v>84</v>
      </c>
      <c r="P35" s="14" t="s">
        <v>85</v>
      </c>
      <c r="Q35" s="14" t="s">
        <v>86</v>
      </c>
    </row>
    <row r="36" spans="1:17" x14ac:dyDescent="0.25">
      <c r="A36" s="28" t="str">
        <f>IF('Categorías'!A7="","",'Categorías'!A7)</f>
        <v>Nómina</v>
      </c>
      <c r="B36" s="26">
        <f>'Categorías'!D7</f>
        <v>0</v>
      </c>
      <c r="C36" s="26">
        <f>IF($A36="",0,SUMIFS('Movimientos'!$D$5:$D$804,'Movimientos'!$B$5:$B$804,$A36,'Movimientos'!$A$5:$A$804,"&gt;="&amp;DATE('Categorías'!$B$4,1,1),'Movimientos'!$A$5:$A$804,"&lt;"&amp;DATE('Categorías'!$B$4,2,1)))</f>
        <v>2400</v>
      </c>
      <c r="D36" s="26">
        <f>IF($A36="",0,SUMIFS('Movimientos'!$D$5:$D$804,'Movimientos'!$B$5:$B$804,$A36,'Movimientos'!$A$5:$A$804,"&gt;="&amp;DATE('Categorías'!$B$4,2,1),'Movimientos'!$A$5:$A$804,"&lt;"&amp;DATE('Categorías'!$B$4,3,1)))</f>
        <v>0</v>
      </c>
      <c r="E36" s="26">
        <f>IF($A36="",0,SUMIFS('Movimientos'!$D$5:$D$804,'Movimientos'!$B$5:$B$804,$A36,'Movimientos'!$A$5:$A$804,"&gt;="&amp;DATE('Categorías'!$B$4,3,1),'Movimientos'!$A$5:$A$804,"&lt;"&amp;DATE('Categorías'!$B$4,4,1)))</f>
        <v>0</v>
      </c>
      <c r="F36" s="26">
        <f>IF($A36="",0,SUMIFS('Movimientos'!$D$5:$D$804,'Movimientos'!$B$5:$B$804,$A36,'Movimientos'!$A$5:$A$804,"&gt;="&amp;DATE('Categorías'!$B$4,4,1),'Movimientos'!$A$5:$A$804,"&lt;"&amp;DATE('Categorías'!$B$4,5,1)))</f>
        <v>0</v>
      </c>
      <c r="G36" s="26">
        <f>IF($A36="",0,SUMIFS('Movimientos'!$D$5:$D$804,'Movimientos'!$B$5:$B$804,$A36,'Movimientos'!$A$5:$A$804,"&gt;="&amp;DATE('Categorías'!$B$4,5,1),'Movimientos'!$A$5:$A$804,"&lt;"&amp;DATE('Categorías'!$B$4,6,1)))</f>
        <v>0</v>
      </c>
      <c r="H36" s="26">
        <f>IF($A36="",0,SUMIFS('Movimientos'!$D$5:$D$804,'Movimientos'!$B$5:$B$804,$A36,'Movimientos'!$A$5:$A$804,"&gt;="&amp;DATE('Categorías'!$B$4,6,1),'Movimientos'!$A$5:$A$804,"&lt;"&amp;DATE('Categorías'!$B$4,7,1)))</f>
        <v>0</v>
      </c>
      <c r="I36" s="26">
        <f>IF($A36="",0,SUMIFS('Movimientos'!$D$5:$D$804,'Movimientos'!$B$5:$B$804,$A36,'Movimientos'!$A$5:$A$804,"&gt;="&amp;DATE('Categorías'!$B$4,7,1),'Movimientos'!$A$5:$A$804,"&lt;"&amp;DATE('Categorías'!$B$4,8,1)))</f>
        <v>0</v>
      </c>
      <c r="J36" s="26">
        <f>IF($A36="",0,SUMIFS('Movimientos'!$D$5:$D$804,'Movimientos'!$B$5:$B$804,$A36,'Movimientos'!$A$5:$A$804,"&gt;="&amp;DATE('Categorías'!$B$4,8,1),'Movimientos'!$A$5:$A$804,"&lt;"&amp;DATE('Categorías'!$B$4,9,1)))</f>
        <v>0</v>
      </c>
      <c r="K36" s="26">
        <f>IF($A36="",0,SUMIFS('Movimientos'!$D$5:$D$804,'Movimientos'!$B$5:$B$804,$A36,'Movimientos'!$A$5:$A$804,"&gt;="&amp;DATE('Categorías'!$B$4,9,1),'Movimientos'!$A$5:$A$804,"&lt;"&amp;DATE('Categorías'!$B$4,10,1)))</f>
        <v>0</v>
      </c>
      <c r="L36" s="26">
        <f>IF($A36="",0,SUMIFS('Movimientos'!$D$5:$D$804,'Movimientos'!$B$5:$B$804,$A36,'Movimientos'!$A$5:$A$804,"&gt;="&amp;DATE('Categorías'!$B$4,10,1),'Movimientos'!$A$5:$A$804,"&lt;"&amp;DATE('Categorías'!$B$4,11,1)))</f>
        <v>0</v>
      </c>
      <c r="M36" s="26">
        <f>IF($A36="",0,SUMIFS('Movimientos'!$D$5:$D$804,'Movimientos'!$B$5:$B$804,$A36,'Movimientos'!$A$5:$A$804,"&gt;="&amp;DATE('Categorías'!$B$4,11,1),'Movimientos'!$A$5:$A$804,"&lt;"&amp;DATE('Categorías'!$B$4,12,1)))</f>
        <v>0</v>
      </c>
      <c r="N36" s="26">
        <f>IF($A36="",0,SUMIFS('Movimientos'!$D$5:$D$804,'Movimientos'!$B$5:$B$804,$A36,'Movimientos'!$A$5:$A$804,"&gt;="&amp;DATE('Categorías'!$B$4,12,1),'Movimientos'!$A$5:$A$804,"&lt;"&amp;DATE('Categorías'!$B$4,13,1)))</f>
        <v>0</v>
      </c>
      <c r="O36" s="27">
        <f>SUM(C36:N36)</f>
        <v>2400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IF('Categorías'!A8="","",'Categorías'!A8)</f>
        <v>Nómina de la pareja</v>
      </c>
      <c r="B37" s="31">
        <f>'Categorías'!D8</f>
        <v>0</v>
      </c>
      <c r="C37" s="31">
        <f>IF($A37="",0,SUMIFS('Movimientos'!$D$5:$D$804,'Movimientos'!$B$5:$B$804,$A37,'Movimientos'!$A$5:$A$804,"&gt;="&amp;DATE('Categorías'!$B$4,1,1),'Movimientos'!$A$5:$A$804,"&lt;"&amp;DATE('Categorías'!$B$4,2,1)))</f>
        <v>0</v>
      </c>
      <c r="D37" s="31">
        <f>IF($A37="",0,SUMIFS('Movimientos'!$D$5:$D$804,'Movimientos'!$B$5:$B$804,$A37,'Movimientos'!$A$5:$A$804,"&gt;="&amp;DATE('Categorías'!$B$4,2,1),'Movimientos'!$A$5:$A$804,"&lt;"&amp;DATE('Categorías'!$B$4,3,1)))</f>
        <v>0</v>
      </c>
      <c r="E37" s="31">
        <f>IF($A37="",0,SUMIFS('Movimientos'!$D$5:$D$804,'Movimientos'!$B$5:$B$804,$A37,'Movimientos'!$A$5:$A$804,"&gt;="&amp;DATE('Categorías'!$B$4,3,1),'Movimientos'!$A$5:$A$804,"&lt;"&amp;DATE('Categorías'!$B$4,4,1)))</f>
        <v>0</v>
      </c>
      <c r="F37" s="31">
        <f>IF($A37="",0,SUMIFS('Movimientos'!$D$5:$D$804,'Movimientos'!$B$5:$B$804,$A37,'Movimientos'!$A$5:$A$804,"&gt;="&amp;DATE('Categorías'!$B$4,4,1),'Movimientos'!$A$5:$A$804,"&lt;"&amp;DATE('Categorías'!$B$4,5,1)))</f>
        <v>0</v>
      </c>
      <c r="G37" s="31">
        <f>IF($A37="",0,SUMIFS('Movimientos'!$D$5:$D$804,'Movimientos'!$B$5:$B$804,$A37,'Movimientos'!$A$5:$A$804,"&gt;="&amp;DATE('Categorías'!$B$4,5,1),'Movimientos'!$A$5:$A$804,"&lt;"&amp;DATE('Categorías'!$B$4,6,1)))</f>
        <v>0</v>
      </c>
      <c r="H37" s="31">
        <f>IF($A37="",0,SUMIFS('Movimientos'!$D$5:$D$804,'Movimientos'!$B$5:$B$804,$A37,'Movimientos'!$A$5:$A$804,"&gt;="&amp;DATE('Categorías'!$B$4,6,1),'Movimientos'!$A$5:$A$804,"&lt;"&amp;DATE('Categorías'!$B$4,7,1)))</f>
        <v>0</v>
      </c>
      <c r="I37" s="31">
        <f>IF($A37="",0,SUMIFS('Movimientos'!$D$5:$D$804,'Movimientos'!$B$5:$B$804,$A37,'Movimientos'!$A$5:$A$804,"&gt;="&amp;DATE('Categorías'!$B$4,7,1),'Movimientos'!$A$5:$A$804,"&lt;"&amp;DATE('Categorías'!$B$4,8,1)))</f>
        <v>0</v>
      </c>
      <c r="J37" s="31">
        <f>IF($A37="",0,SUMIFS('Movimientos'!$D$5:$D$804,'Movimientos'!$B$5:$B$804,$A37,'Movimientos'!$A$5:$A$804,"&gt;="&amp;DATE('Categorías'!$B$4,8,1),'Movimientos'!$A$5:$A$804,"&lt;"&amp;DATE('Categorías'!$B$4,9,1)))</f>
        <v>0</v>
      </c>
      <c r="K37" s="31">
        <f>IF($A37="",0,SUMIFS('Movimientos'!$D$5:$D$804,'Movimientos'!$B$5:$B$804,$A37,'Movimientos'!$A$5:$A$804,"&gt;="&amp;DATE('Categorías'!$B$4,9,1),'Movimientos'!$A$5:$A$804,"&lt;"&amp;DATE('Categorías'!$B$4,10,1)))</f>
        <v>0</v>
      </c>
      <c r="L37" s="31">
        <f>IF($A37="",0,SUMIFS('Movimientos'!$D$5:$D$804,'Movimientos'!$B$5:$B$804,$A37,'Movimientos'!$A$5:$A$804,"&gt;="&amp;DATE('Categorías'!$B$4,10,1),'Movimientos'!$A$5:$A$804,"&lt;"&amp;DATE('Categorías'!$B$4,11,1)))</f>
        <v>0</v>
      </c>
      <c r="M37" s="31">
        <f>IF($A37="",0,SUMIFS('Movimientos'!$D$5:$D$804,'Movimientos'!$B$5:$B$804,$A37,'Movimientos'!$A$5:$A$804,"&gt;="&amp;DATE('Categorías'!$B$4,11,1),'Movimientos'!$A$5:$A$804,"&lt;"&amp;DATE('Categorías'!$B$4,12,1)))</f>
        <v>0</v>
      </c>
      <c r="N37" s="31">
        <f>IF($A37="",0,SUMIFS('Movimientos'!$D$5:$D$804,'Movimientos'!$B$5:$B$804,$A37,'Movimientos'!$A$5:$A$804,"&gt;="&amp;DATE('Categorías'!$B$4,12,1),'Movimientos'!$A$5:$A$804,"&lt;"&amp;DATE('Categorías'!$B$4,13,1)))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IF('Categorías'!A9="","",'Categorías'!A9)</f>
        <v>Ayudas y prestaciones</v>
      </c>
      <c r="B38" s="26">
        <f>'Categorías'!D9</f>
        <v>0</v>
      </c>
      <c r="C38" s="26">
        <f>IF($A38="",0,SUMIFS('Movimientos'!$D$5:$D$804,'Movimientos'!$B$5:$B$804,$A38,'Movimientos'!$A$5:$A$804,"&gt;="&amp;DATE('Categorías'!$B$4,1,1),'Movimientos'!$A$5:$A$804,"&lt;"&amp;DATE('Categorías'!$B$4,2,1)))</f>
        <v>0</v>
      </c>
      <c r="D38" s="26">
        <f>IF($A38="",0,SUMIFS('Movimientos'!$D$5:$D$804,'Movimientos'!$B$5:$B$804,$A38,'Movimientos'!$A$5:$A$804,"&gt;="&amp;DATE('Categorías'!$B$4,2,1),'Movimientos'!$A$5:$A$804,"&lt;"&amp;DATE('Categorías'!$B$4,3,1)))</f>
        <v>0</v>
      </c>
      <c r="E38" s="26">
        <f>IF($A38="",0,SUMIFS('Movimientos'!$D$5:$D$804,'Movimientos'!$B$5:$B$804,$A38,'Movimientos'!$A$5:$A$804,"&gt;="&amp;DATE('Categorías'!$B$4,3,1),'Movimientos'!$A$5:$A$804,"&lt;"&amp;DATE('Categorías'!$B$4,4,1)))</f>
        <v>0</v>
      </c>
      <c r="F38" s="26">
        <f>IF($A38="",0,SUMIFS('Movimientos'!$D$5:$D$804,'Movimientos'!$B$5:$B$804,$A38,'Movimientos'!$A$5:$A$804,"&gt;="&amp;DATE('Categorías'!$B$4,4,1),'Movimientos'!$A$5:$A$804,"&lt;"&amp;DATE('Categorías'!$B$4,5,1)))</f>
        <v>0</v>
      </c>
      <c r="G38" s="26">
        <f>IF($A38="",0,SUMIFS('Movimientos'!$D$5:$D$804,'Movimientos'!$B$5:$B$804,$A38,'Movimientos'!$A$5:$A$804,"&gt;="&amp;DATE('Categorías'!$B$4,5,1),'Movimientos'!$A$5:$A$804,"&lt;"&amp;DATE('Categorías'!$B$4,6,1)))</f>
        <v>0</v>
      </c>
      <c r="H38" s="26">
        <f>IF($A38="",0,SUMIFS('Movimientos'!$D$5:$D$804,'Movimientos'!$B$5:$B$804,$A38,'Movimientos'!$A$5:$A$804,"&gt;="&amp;DATE('Categorías'!$B$4,6,1),'Movimientos'!$A$5:$A$804,"&lt;"&amp;DATE('Categorías'!$B$4,7,1)))</f>
        <v>0</v>
      </c>
      <c r="I38" s="26">
        <f>IF($A38="",0,SUMIFS('Movimientos'!$D$5:$D$804,'Movimientos'!$B$5:$B$804,$A38,'Movimientos'!$A$5:$A$804,"&gt;="&amp;DATE('Categorías'!$B$4,7,1),'Movimientos'!$A$5:$A$804,"&lt;"&amp;DATE('Categorías'!$B$4,8,1)))</f>
        <v>0</v>
      </c>
      <c r="J38" s="26">
        <f>IF($A38="",0,SUMIFS('Movimientos'!$D$5:$D$804,'Movimientos'!$B$5:$B$804,$A38,'Movimientos'!$A$5:$A$804,"&gt;="&amp;DATE('Categorías'!$B$4,8,1),'Movimientos'!$A$5:$A$804,"&lt;"&amp;DATE('Categorías'!$B$4,9,1)))</f>
        <v>0</v>
      </c>
      <c r="K38" s="26">
        <f>IF($A38="",0,SUMIFS('Movimientos'!$D$5:$D$804,'Movimientos'!$B$5:$B$804,$A38,'Movimientos'!$A$5:$A$804,"&gt;="&amp;DATE('Categorías'!$B$4,9,1),'Movimientos'!$A$5:$A$804,"&lt;"&amp;DATE('Categorías'!$B$4,10,1)))</f>
        <v>0</v>
      </c>
      <c r="L38" s="26">
        <f>IF($A38="",0,SUMIFS('Movimientos'!$D$5:$D$804,'Movimientos'!$B$5:$B$804,$A38,'Movimientos'!$A$5:$A$804,"&gt;="&amp;DATE('Categorías'!$B$4,10,1),'Movimientos'!$A$5:$A$804,"&lt;"&amp;DATE('Categorías'!$B$4,11,1)))</f>
        <v>0</v>
      </c>
      <c r="M38" s="26">
        <f>IF($A38="",0,SUMIFS('Movimientos'!$D$5:$D$804,'Movimientos'!$B$5:$B$804,$A38,'Movimientos'!$A$5:$A$804,"&gt;="&amp;DATE('Categorías'!$B$4,11,1),'Movimientos'!$A$5:$A$804,"&lt;"&amp;DATE('Categorías'!$B$4,12,1)))</f>
        <v>0</v>
      </c>
      <c r="N38" s="26">
        <f>IF($A38="",0,SUMIFS('Movimientos'!$D$5:$D$804,'Movimientos'!$B$5:$B$804,$A38,'Movimientos'!$A$5:$A$804,"&gt;="&amp;DATE('Categorías'!$B$4,12,1),'Movimientos'!$A$5:$A$804,"&lt;"&amp;DATE('Categorías'!$B$4,13,1)))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IF('Categorías'!A10="","",'Categorías'!A10)</f>
        <v>Negocio propio</v>
      </c>
      <c r="B39" s="31">
        <f>'Categorías'!D10</f>
        <v>0</v>
      </c>
      <c r="C39" s="31">
        <f>IF($A39="",0,SUMIFS('Movimientos'!$D$5:$D$804,'Movimientos'!$B$5:$B$804,$A39,'Movimientos'!$A$5:$A$804,"&gt;="&amp;DATE('Categorías'!$B$4,1,1),'Movimientos'!$A$5:$A$804,"&lt;"&amp;DATE('Categorías'!$B$4,2,1)))</f>
        <v>0</v>
      </c>
      <c r="D39" s="31">
        <f>IF($A39="",0,SUMIFS('Movimientos'!$D$5:$D$804,'Movimientos'!$B$5:$B$804,$A39,'Movimientos'!$A$5:$A$804,"&gt;="&amp;DATE('Categorías'!$B$4,2,1),'Movimientos'!$A$5:$A$804,"&lt;"&amp;DATE('Categorías'!$B$4,3,1)))</f>
        <v>0</v>
      </c>
      <c r="E39" s="31">
        <f>IF($A39="",0,SUMIFS('Movimientos'!$D$5:$D$804,'Movimientos'!$B$5:$B$804,$A39,'Movimientos'!$A$5:$A$804,"&gt;="&amp;DATE('Categorías'!$B$4,3,1),'Movimientos'!$A$5:$A$804,"&lt;"&amp;DATE('Categorías'!$B$4,4,1)))</f>
        <v>0</v>
      </c>
      <c r="F39" s="31">
        <f>IF($A39="",0,SUMIFS('Movimientos'!$D$5:$D$804,'Movimientos'!$B$5:$B$804,$A39,'Movimientos'!$A$5:$A$804,"&gt;="&amp;DATE('Categorías'!$B$4,4,1),'Movimientos'!$A$5:$A$804,"&lt;"&amp;DATE('Categorías'!$B$4,5,1)))</f>
        <v>0</v>
      </c>
      <c r="G39" s="31">
        <f>IF($A39="",0,SUMIFS('Movimientos'!$D$5:$D$804,'Movimientos'!$B$5:$B$804,$A39,'Movimientos'!$A$5:$A$804,"&gt;="&amp;DATE('Categorías'!$B$4,5,1),'Movimientos'!$A$5:$A$804,"&lt;"&amp;DATE('Categorías'!$B$4,6,1)))</f>
        <v>0</v>
      </c>
      <c r="H39" s="31">
        <f>IF($A39="",0,SUMIFS('Movimientos'!$D$5:$D$804,'Movimientos'!$B$5:$B$804,$A39,'Movimientos'!$A$5:$A$804,"&gt;="&amp;DATE('Categorías'!$B$4,6,1),'Movimientos'!$A$5:$A$804,"&lt;"&amp;DATE('Categorías'!$B$4,7,1)))</f>
        <v>0</v>
      </c>
      <c r="I39" s="31">
        <f>IF($A39="",0,SUMIFS('Movimientos'!$D$5:$D$804,'Movimientos'!$B$5:$B$804,$A39,'Movimientos'!$A$5:$A$804,"&gt;="&amp;DATE('Categorías'!$B$4,7,1),'Movimientos'!$A$5:$A$804,"&lt;"&amp;DATE('Categorías'!$B$4,8,1)))</f>
        <v>0</v>
      </c>
      <c r="J39" s="31">
        <f>IF($A39="",0,SUMIFS('Movimientos'!$D$5:$D$804,'Movimientos'!$B$5:$B$804,$A39,'Movimientos'!$A$5:$A$804,"&gt;="&amp;DATE('Categorías'!$B$4,8,1),'Movimientos'!$A$5:$A$804,"&lt;"&amp;DATE('Categorías'!$B$4,9,1)))</f>
        <v>0</v>
      </c>
      <c r="K39" s="31">
        <f>IF($A39="",0,SUMIFS('Movimientos'!$D$5:$D$804,'Movimientos'!$B$5:$B$804,$A39,'Movimientos'!$A$5:$A$804,"&gt;="&amp;DATE('Categorías'!$B$4,9,1),'Movimientos'!$A$5:$A$804,"&lt;"&amp;DATE('Categorías'!$B$4,10,1)))</f>
        <v>0</v>
      </c>
      <c r="L39" s="31">
        <f>IF($A39="",0,SUMIFS('Movimientos'!$D$5:$D$804,'Movimientos'!$B$5:$B$804,$A39,'Movimientos'!$A$5:$A$804,"&gt;="&amp;DATE('Categorías'!$B$4,10,1),'Movimientos'!$A$5:$A$804,"&lt;"&amp;DATE('Categorías'!$B$4,11,1)))</f>
        <v>0</v>
      </c>
      <c r="M39" s="31">
        <f>IF($A39="",0,SUMIFS('Movimientos'!$D$5:$D$804,'Movimientos'!$B$5:$B$804,$A39,'Movimientos'!$A$5:$A$804,"&gt;="&amp;DATE('Categorías'!$B$4,11,1),'Movimientos'!$A$5:$A$804,"&lt;"&amp;DATE('Categorías'!$B$4,12,1)))</f>
        <v>0</v>
      </c>
      <c r="N39" s="31">
        <f>IF($A39="",0,SUMIFS('Movimientos'!$D$5:$D$804,'Movimientos'!$B$5:$B$804,$A39,'Movimientos'!$A$5:$A$804,"&gt;="&amp;DATE('Categorías'!$B$4,12,1),'Movimientos'!$A$5:$A$804,"&lt;"&amp;DATE('Categorías'!$B$4,13,1)))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IF('Categorías'!A11="","",'Categorías'!A11)</f>
        <v>Alquileres cobrados</v>
      </c>
      <c r="B40" s="26">
        <f>'Categorías'!D11</f>
        <v>0</v>
      </c>
      <c r="C40" s="26">
        <f>IF($A40="",0,SUMIFS('Movimientos'!$D$5:$D$804,'Movimientos'!$B$5:$B$804,$A40,'Movimientos'!$A$5:$A$804,"&gt;="&amp;DATE('Categorías'!$B$4,1,1),'Movimientos'!$A$5:$A$804,"&lt;"&amp;DATE('Categorías'!$B$4,2,1)))</f>
        <v>0</v>
      </c>
      <c r="D40" s="26">
        <f>IF($A40="",0,SUMIFS('Movimientos'!$D$5:$D$804,'Movimientos'!$B$5:$B$804,$A40,'Movimientos'!$A$5:$A$804,"&gt;="&amp;DATE('Categorías'!$B$4,2,1),'Movimientos'!$A$5:$A$804,"&lt;"&amp;DATE('Categorías'!$B$4,3,1)))</f>
        <v>0</v>
      </c>
      <c r="E40" s="26">
        <f>IF($A40="",0,SUMIFS('Movimientos'!$D$5:$D$804,'Movimientos'!$B$5:$B$804,$A40,'Movimientos'!$A$5:$A$804,"&gt;="&amp;DATE('Categorías'!$B$4,3,1),'Movimientos'!$A$5:$A$804,"&lt;"&amp;DATE('Categorías'!$B$4,4,1)))</f>
        <v>0</v>
      </c>
      <c r="F40" s="26">
        <f>IF($A40="",0,SUMIFS('Movimientos'!$D$5:$D$804,'Movimientos'!$B$5:$B$804,$A40,'Movimientos'!$A$5:$A$804,"&gt;="&amp;DATE('Categorías'!$B$4,4,1),'Movimientos'!$A$5:$A$804,"&lt;"&amp;DATE('Categorías'!$B$4,5,1)))</f>
        <v>0</v>
      </c>
      <c r="G40" s="26">
        <f>IF($A40="",0,SUMIFS('Movimientos'!$D$5:$D$804,'Movimientos'!$B$5:$B$804,$A40,'Movimientos'!$A$5:$A$804,"&gt;="&amp;DATE('Categorías'!$B$4,5,1),'Movimientos'!$A$5:$A$804,"&lt;"&amp;DATE('Categorías'!$B$4,6,1)))</f>
        <v>0</v>
      </c>
      <c r="H40" s="26">
        <f>IF($A40="",0,SUMIFS('Movimientos'!$D$5:$D$804,'Movimientos'!$B$5:$B$804,$A40,'Movimientos'!$A$5:$A$804,"&gt;="&amp;DATE('Categorías'!$B$4,6,1),'Movimientos'!$A$5:$A$804,"&lt;"&amp;DATE('Categorías'!$B$4,7,1)))</f>
        <v>0</v>
      </c>
      <c r="I40" s="26">
        <f>IF($A40="",0,SUMIFS('Movimientos'!$D$5:$D$804,'Movimientos'!$B$5:$B$804,$A40,'Movimientos'!$A$5:$A$804,"&gt;="&amp;DATE('Categorías'!$B$4,7,1),'Movimientos'!$A$5:$A$804,"&lt;"&amp;DATE('Categorías'!$B$4,8,1)))</f>
        <v>0</v>
      </c>
      <c r="J40" s="26">
        <f>IF($A40="",0,SUMIFS('Movimientos'!$D$5:$D$804,'Movimientos'!$B$5:$B$804,$A40,'Movimientos'!$A$5:$A$804,"&gt;="&amp;DATE('Categorías'!$B$4,8,1),'Movimientos'!$A$5:$A$804,"&lt;"&amp;DATE('Categorías'!$B$4,9,1)))</f>
        <v>0</v>
      </c>
      <c r="K40" s="26">
        <f>IF($A40="",0,SUMIFS('Movimientos'!$D$5:$D$804,'Movimientos'!$B$5:$B$804,$A40,'Movimientos'!$A$5:$A$804,"&gt;="&amp;DATE('Categorías'!$B$4,9,1),'Movimientos'!$A$5:$A$804,"&lt;"&amp;DATE('Categorías'!$B$4,10,1)))</f>
        <v>0</v>
      </c>
      <c r="L40" s="26">
        <f>IF($A40="",0,SUMIFS('Movimientos'!$D$5:$D$804,'Movimientos'!$B$5:$B$804,$A40,'Movimientos'!$A$5:$A$804,"&gt;="&amp;DATE('Categorías'!$B$4,10,1),'Movimientos'!$A$5:$A$804,"&lt;"&amp;DATE('Categorías'!$B$4,11,1)))</f>
        <v>0</v>
      </c>
      <c r="M40" s="26">
        <f>IF($A40="",0,SUMIFS('Movimientos'!$D$5:$D$804,'Movimientos'!$B$5:$B$804,$A40,'Movimientos'!$A$5:$A$804,"&gt;="&amp;DATE('Categorías'!$B$4,11,1),'Movimientos'!$A$5:$A$804,"&lt;"&amp;DATE('Categorías'!$B$4,12,1)))</f>
        <v>0</v>
      </c>
      <c r="N40" s="26">
        <f>IF($A40="",0,SUMIFS('Movimientos'!$D$5:$D$804,'Movimientos'!$B$5:$B$804,$A40,'Movimientos'!$A$5:$A$804,"&gt;="&amp;DATE('Categorías'!$B$4,12,1),'Movimientos'!$A$5:$A$804,"&lt;"&amp;DATE('Categorías'!$B$4,13,1)))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IF('Categorías'!A12="","",'Categorías'!A12)</f>
        <v>Otros ingresos</v>
      </c>
      <c r="B41" s="31">
        <f>'Categorías'!D12</f>
        <v>0</v>
      </c>
      <c r="C41" s="31">
        <f>IF($A41="",0,SUMIFS('Movimientos'!$D$5:$D$804,'Movimientos'!$B$5:$B$804,$A41,'Movimientos'!$A$5:$A$804,"&gt;="&amp;DATE('Categorías'!$B$4,1,1),'Movimientos'!$A$5:$A$804,"&lt;"&amp;DATE('Categorías'!$B$4,2,1)))</f>
        <v>0</v>
      </c>
      <c r="D41" s="31">
        <f>IF($A41="",0,SUMIFS('Movimientos'!$D$5:$D$804,'Movimientos'!$B$5:$B$804,$A41,'Movimientos'!$A$5:$A$804,"&gt;="&amp;DATE('Categorías'!$B$4,2,1),'Movimientos'!$A$5:$A$804,"&lt;"&amp;DATE('Categorías'!$B$4,3,1)))</f>
        <v>0</v>
      </c>
      <c r="E41" s="31">
        <f>IF($A41="",0,SUMIFS('Movimientos'!$D$5:$D$804,'Movimientos'!$B$5:$B$804,$A41,'Movimientos'!$A$5:$A$804,"&gt;="&amp;DATE('Categorías'!$B$4,3,1),'Movimientos'!$A$5:$A$804,"&lt;"&amp;DATE('Categorías'!$B$4,4,1)))</f>
        <v>0</v>
      </c>
      <c r="F41" s="31">
        <f>IF($A41="",0,SUMIFS('Movimientos'!$D$5:$D$804,'Movimientos'!$B$5:$B$804,$A41,'Movimientos'!$A$5:$A$804,"&gt;="&amp;DATE('Categorías'!$B$4,4,1),'Movimientos'!$A$5:$A$804,"&lt;"&amp;DATE('Categorías'!$B$4,5,1)))</f>
        <v>0</v>
      </c>
      <c r="G41" s="31">
        <f>IF($A41="",0,SUMIFS('Movimientos'!$D$5:$D$804,'Movimientos'!$B$5:$B$804,$A41,'Movimientos'!$A$5:$A$804,"&gt;="&amp;DATE('Categorías'!$B$4,5,1),'Movimientos'!$A$5:$A$804,"&lt;"&amp;DATE('Categorías'!$B$4,6,1)))</f>
        <v>0</v>
      </c>
      <c r="H41" s="31">
        <f>IF($A41="",0,SUMIFS('Movimientos'!$D$5:$D$804,'Movimientos'!$B$5:$B$804,$A41,'Movimientos'!$A$5:$A$804,"&gt;="&amp;DATE('Categorías'!$B$4,6,1),'Movimientos'!$A$5:$A$804,"&lt;"&amp;DATE('Categorías'!$B$4,7,1)))</f>
        <v>0</v>
      </c>
      <c r="I41" s="31">
        <f>IF($A41="",0,SUMIFS('Movimientos'!$D$5:$D$804,'Movimientos'!$B$5:$B$804,$A41,'Movimientos'!$A$5:$A$804,"&gt;="&amp;DATE('Categorías'!$B$4,7,1),'Movimientos'!$A$5:$A$804,"&lt;"&amp;DATE('Categorías'!$B$4,8,1)))</f>
        <v>0</v>
      </c>
      <c r="J41" s="31">
        <f>IF($A41="",0,SUMIFS('Movimientos'!$D$5:$D$804,'Movimientos'!$B$5:$B$804,$A41,'Movimientos'!$A$5:$A$804,"&gt;="&amp;DATE('Categorías'!$B$4,8,1),'Movimientos'!$A$5:$A$804,"&lt;"&amp;DATE('Categorías'!$B$4,9,1)))</f>
        <v>0</v>
      </c>
      <c r="K41" s="31">
        <f>IF($A41="",0,SUMIFS('Movimientos'!$D$5:$D$804,'Movimientos'!$B$5:$B$804,$A41,'Movimientos'!$A$5:$A$804,"&gt;="&amp;DATE('Categorías'!$B$4,9,1),'Movimientos'!$A$5:$A$804,"&lt;"&amp;DATE('Categorías'!$B$4,10,1)))</f>
        <v>0</v>
      </c>
      <c r="L41" s="31">
        <f>IF($A41="",0,SUMIFS('Movimientos'!$D$5:$D$804,'Movimientos'!$B$5:$B$804,$A41,'Movimientos'!$A$5:$A$804,"&gt;="&amp;DATE('Categorías'!$B$4,10,1),'Movimientos'!$A$5:$A$804,"&lt;"&amp;DATE('Categorías'!$B$4,11,1)))</f>
        <v>0</v>
      </c>
      <c r="M41" s="31">
        <f>IF($A41="",0,SUMIFS('Movimientos'!$D$5:$D$804,'Movimientos'!$B$5:$B$804,$A41,'Movimientos'!$A$5:$A$804,"&gt;="&amp;DATE('Categorías'!$B$4,11,1),'Movimientos'!$A$5:$A$804,"&lt;"&amp;DATE('Categorías'!$B$4,12,1)))</f>
        <v>0</v>
      </c>
      <c r="N41" s="31">
        <f>IF($A41="",0,SUMIFS('Movimientos'!$D$5:$D$804,'Movimientos'!$B$5:$B$804,$A41,'Movimientos'!$A$5:$A$804,"&gt;="&amp;DATE('Categorías'!$B$4,12,1),'Movimientos'!$A$5:$A$804,"&lt;"&amp;DATE('Categorías'!$B$4,13,1)))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IF('Categorías'!A13="","",'Categorías'!A13)</f>
        <v>Vivienda (alquiler / hipoteca)</v>
      </c>
      <c r="B42" s="26">
        <f>'Categorías'!D13</f>
        <v>0</v>
      </c>
      <c r="C42" s="26">
        <f>IF($A42="",0,SUMIFS('Movimientos'!$D$5:$D$804,'Movimientos'!$B$5:$B$804,$A42,'Movimientos'!$A$5:$A$804,"&gt;="&amp;DATE('Categorías'!$B$4,1,1),'Movimientos'!$A$5:$A$804,"&lt;"&amp;DATE('Categorías'!$B$4,2,1)))</f>
        <v>850</v>
      </c>
      <c r="D42" s="26">
        <f>IF($A42="",0,SUMIFS('Movimientos'!$D$5:$D$804,'Movimientos'!$B$5:$B$804,$A42,'Movimientos'!$A$5:$A$804,"&gt;="&amp;DATE('Categorías'!$B$4,2,1),'Movimientos'!$A$5:$A$804,"&lt;"&amp;DATE('Categorías'!$B$4,3,1)))</f>
        <v>0</v>
      </c>
      <c r="E42" s="26">
        <f>IF($A42="",0,SUMIFS('Movimientos'!$D$5:$D$804,'Movimientos'!$B$5:$B$804,$A42,'Movimientos'!$A$5:$A$804,"&gt;="&amp;DATE('Categorías'!$B$4,3,1),'Movimientos'!$A$5:$A$804,"&lt;"&amp;DATE('Categorías'!$B$4,4,1)))</f>
        <v>0</v>
      </c>
      <c r="F42" s="26">
        <f>IF($A42="",0,SUMIFS('Movimientos'!$D$5:$D$804,'Movimientos'!$B$5:$B$804,$A42,'Movimientos'!$A$5:$A$804,"&gt;="&amp;DATE('Categorías'!$B$4,4,1),'Movimientos'!$A$5:$A$804,"&lt;"&amp;DATE('Categorías'!$B$4,5,1)))</f>
        <v>0</v>
      </c>
      <c r="G42" s="26">
        <f>IF($A42="",0,SUMIFS('Movimientos'!$D$5:$D$804,'Movimientos'!$B$5:$B$804,$A42,'Movimientos'!$A$5:$A$804,"&gt;="&amp;DATE('Categorías'!$B$4,5,1),'Movimientos'!$A$5:$A$804,"&lt;"&amp;DATE('Categorías'!$B$4,6,1)))</f>
        <v>0</v>
      </c>
      <c r="H42" s="26">
        <f>IF($A42="",0,SUMIFS('Movimientos'!$D$5:$D$804,'Movimientos'!$B$5:$B$804,$A42,'Movimientos'!$A$5:$A$804,"&gt;="&amp;DATE('Categorías'!$B$4,6,1),'Movimientos'!$A$5:$A$804,"&lt;"&amp;DATE('Categorías'!$B$4,7,1)))</f>
        <v>0</v>
      </c>
      <c r="I42" s="26">
        <f>IF($A42="",0,SUMIFS('Movimientos'!$D$5:$D$804,'Movimientos'!$B$5:$B$804,$A42,'Movimientos'!$A$5:$A$804,"&gt;="&amp;DATE('Categorías'!$B$4,7,1),'Movimientos'!$A$5:$A$804,"&lt;"&amp;DATE('Categorías'!$B$4,8,1)))</f>
        <v>0</v>
      </c>
      <c r="J42" s="26">
        <f>IF($A42="",0,SUMIFS('Movimientos'!$D$5:$D$804,'Movimientos'!$B$5:$B$804,$A42,'Movimientos'!$A$5:$A$804,"&gt;="&amp;DATE('Categorías'!$B$4,8,1),'Movimientos'!$A$5:$A$804,"&lt;"&amp;DATE('Categorías'!$B$4,9,1)))</f>
        <v>0</v>
      </c>
      <c r="K42" s="26">
        <f>IF($A42="",0,SUMIFS('Movimientos'!$D$5:$D$804,'Movimientos'!$B$5:$B$804,$A42,'Movimientos'!$A$5:$A$804,"&gt;="&amp;DATE('Categorías'!$B$4,9,1),'Movimientos'!$A$5:$A$804,"&lt;"&amp;DATE('Categorías'!$B$4,10,1)))</f>
        <v>0</v>
      </c>
      <c r="L42" s="26">
        <f>IF($A42="",0,SUMIFS('Movimientos'!$D$5:$D$804,'Movimientos'!$B$5:$B$804,$A42,'Movimientos'!$A$5:$A$804,"&gt;="&amp;DATE('Categorías'!$B$4,10,1),'Movimientos'!$A$5:$A$804,"&lt;"&amp;DATE('Categorías'!$B$4,11,1)))</f>
        <v>0</v>
      </c>
      <c r="M42" s="26">
        <f>IF($A42="",0,SUMIFS('Movimientos'!$D$5:$D$804,'Movimientos'!$B$5:$B$804,$A42,'Movimientos'!$A$5:$A$804,"&gt;="&amp;DATE('Categorías'!$B$4,11,1),'Movimientos'!$A$5:$A$804,"&lt;"&amp;DATE('Categorías'!$B$4,12,1)))</f>
        <v>0</v>
      </c>
      <c r="N42" s="26">
        <f>IF($A42="",0,SUMIFS('Movimientos'!$D$5:$D$804,'Movimientos'!$B$5:$B$804,$A42,'Movimientos'!$A$5:$A$804,"&gt;="&amp;DATE('Categorías'!$B$4,12,1),'Movimientos'!$A$5:$A$804,"&lt;"&amp;DATE('Categorías'!$B$4,13,1)))</f>
        <v>0</v>
      </c>
      <c r="O42" s="27">
        <f>SUM(C42:N42)</f>
        <v>850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IF('Categorías'!A14="","",'Categorías'!A14)</f>
        <v>Suministros (luz y agua)</v>
      </c>
      <c r="B43" s="31">
        <f>'Categorías'!D14</f>
        <v>0</v>
      </c>
      <c r="C43" s="31">
        <f>IF($A43="",0,SUMIFS('Movimientos'!$D$5:$D$804,'Movimientos'!$B$5:$B$804,$A43,'Movimientos'!$A$5:$A$804,"&gt;="&amp;DATE('Categorías'!$B$4,1,1),'Movimientos'!$A$5:$A$804,"&lt;"&amp;DATE('Categorías'!$B$4,2,1)))</f>
        <v>120</v>
      </c>
      <c r="D43" s="31">
        <f>IF($A43="",0,SUMIFS('Movimientos'!$D$5:$D$804,'Movimientos'!$B$5:$B$804,$A43,'Movimientos'!$A$5:$A$804,"&gt;="&amp;DATE('Categorías'!$B$4,2,1),'Movimientos'!$A$5:$A$804,"&lt;"&amp;DATE('Categorías'!$B$4,3,1)))</f>
        <v>0</v>
      </c>
      <c r="E43" s="31">
        <f>IF($A43="",0,SUMIFS('Movimientos'!$D$5:$D$804,'Movimientos'!$B$5:$B$804,$A43,'Movimientos'!$A$5:$A$804,"&gt;="&amp;DATE('Categorías'!$B$4,3,1),'Movimientos'!$A$5:$A$804,"&lt;"&amp;DATE('Categorías'!$B$4,4,1)))</f>
        <v>0</v>
      </c>
      <c r="F43" s="31">
        <f>IF($A43="",0,SUMIFS('Movimientos'!$D$5:$D$804,'Movimientos'!$B$5:$B$804,$A43,'Movimientos'!$A$5:$A$804,"&gt;="&amp;DATE('Categorías'!$B$4,4,1),'Movimientos'!$A$5:$A$804,"&lt;"&amp;DATE('Categorías'!$B$4,5,1)))</f>
        <v>0</v>
      </c>
      <c r="G43" s="31">
        <f>IF($A43="",0,SUMIFS('Movimientos'!$D$5:$D$804,'Movimientos'!$B$5:$B$804,$A43,'Movimientos'!$A$5:$A$804,"&gt;="&amp;DATE('Categorías'!$B$4,5,1),'Movimientos'!$A$5:$A$804,"&lt;"&amp;DATE('Categorías'!$B$4,6,1)))</f>
        <v>0</v>
      </c>
      <c r="H43" s="31">
        <f>IF($A43="",0,SUMIFS('Movimientos'!$D$5:$D$804,'Movimientos'!$B$5:$B$804,$A43,'Movimientos'!$A$5:$A$804,"&gt;="&amp;DATE('Categorías'!$B$4,6,1),'Movimientos'!$A$5:$A$804,"&lt;"&amp;DATE('Categorías'!$B$4,7,1)))</f>
        <v>0</v>
      </c>
      <c r="I43" s="31">
        <f>IF($A43="",0,SUMIFS('Movimientos'!$D$5:$D$804,'Movimientos'!$B$5:$B$804,$A43,'Movimientos'!$A$5:$A$804,"&gt;="&amp;DATE('Categorías'!$B$4,7,1),'Movimientos'!$A$5:$A$804,"&lt;"&amp;DATE('Categorías'!$B$4,8,1)))</f>
        <v>0</v>
      </c>
      <c r="J43" s="31">
        <f>IF($A43="",0,SUMIFS('Movimientos'!$D$5:$D$804,'Movimientos'!$B$5:$B$804,$A43,'Movimientos'!$A$5:$A$804,"&gt;="&amp;DATE('Categorías'!$B$4,8,1),'Movimientos'!$A$5:$A$804,"&lt;"&amp;DATE('Categorías'!$B$4,9,1)))</f>
        <v>0</v>
      </c>
      <c r="K43" s="31">
        <f>IF($A43="",0,SUMIFS('Movimientos'!$D$5:$D$804,'Movimientos'!$B$5:$B$804,$A43,'Movimientos'!$A$5:$A$804,"&gt;="&amp;DATE('Categorías'!$B$4,9,1),'Movimientos'!$A$5:$A$804,"&lt;"&amp;DATE('Categorías'!$B$4,10,1)))</f>
        <v>0</v>
      </c>
      <c r="L43" s="31">
        <f>IF($A43="",0,SUMIFS('Movimientos'!$D$5:$D$804,'Movimientos'!$B$5:$B$804,$A43,'Movimientos'!$A$5:$A$804,"&gt;="&amp;DATE('Categorías'!$B$4,10,1),'Movimientos'!$A$5:$A$804,"&lt;"&amp;DATE('Categorías'!$B$4,11,1)))</f>
        <v>0</v>
      </c>
      <c r="M43" s="31">
        <f>IF($A43="",0,SUMIFS('Movimientos'!$D$5:$D$804,'Movimientos'!$B$5:$B$804,$A43,'Movimientos'!$A$5:$A$804,"&gt;="&amp;DATE('Categorías'!$B$4,11,1),'Movimientos'!$A$5:$A$804,"&lt;"&amp;DATE('Categorías'!$B$4,12,1)))</f>
        <v>0</v>
      </c>
      <c r="N43" s="31">
        <f>IF($A43="",0,SUMIFS('Movimientos'!$D$5:$D$804,'Movimientos'!$B$5:$B$804,$A43,'Movimientos'!$A$5:$A$804,"&gt;="&amp;DATE('Categorías'!$B$4,12,1),'Movimientos'!$A$5:$A$804,"&lt;"&amp;DATE('Categorías'!$B$4,13,1)))</f>
        <v>0</v>
      </c>
      <c r="O43" s="32">
        <f>SUM(C43:N43)</f>
        <v>120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IF('Categorías'!A15="","",'Categorías'!A15)</f>
        <v>Supermercado</v>
      </c>
      <c r="B44" s="26">
        <f>'Categorías'!D15</f>
        <v>0</v>
      </c>
      <c r="C44" s="26">
        <f>IF($A44="",0,SUMIFS('Movimientos'!$D$5:$D$804,'Movimientos'!$B$5:$B$804,$A44,'Movimientos'!$A$5:$A$804,"&gt;="&amp;DATE('Categorías'!$B$4,1,1),'Movimientos'!$A$5:$A$804,"&lt;"&amp;DATE('Categorías'!$B$4,2,1)))</f>
        <v>170.6</v>
      </c>
      <c r="D44" s="26">
        <f>IF($A44="",0,SUMIFS('Movimientos'!$D$5:$D$804,'Movimientos'!$B$5:$B$804,$A44,'Movimientos'!$A$5:$A$804,"&gt;="&amp;DATE('Categorías'!$B$4,2,1),'Movimientos'!$A$5:$A$804,"&lt;"&amp;DATE('Categorías'!$B$4,3,1)))</f>
        <v>0</v>
      </c>
      <c r="E44" s="26">
        <f>IF($A44="",0,SUMIFS('Movimientos'!$D$5:$D$804,'Movimientos'!$B$5:$B$804,$A44,'Movimientos'!$A$5:$A$804,"&gt;="&amp;DATE('Categorías'!$B$4,3,1),'Movimientos'!$A$5:$A$804,"&lt;"&amp;DATE('Categorías'!$B$4,4,1)))</f>
        <v>0</v>
      </c>
      <c r="F44" s="26">
        <f>IF($A44="",0,SUMIFS('Movimientos'!$D$5:$D$804,'Movimientos'!$B$5:$B$804,$A44,'Movimientos'!$A$5:$A$804,"&gt;="&amp;DATE('Categorías'!$B$4,4,1),'Movimientos'!$A$5:$A$804,"&lt;"&amp;DATE('Categorías'!$B$4,5,1)))</f>
        <v>0</v>
      </c>
      <c r="G44" s="26">
        <f>IF($A44="",0,SUMIFS('Movimientos'!$D$5:$D$804,'Movimientos'!$B$5:$B$804,$A44,'Movimientos'!$A$5:$A$804,"&gt;="&amp;DATE('Categorías'!$B$4,5,1),'Movimientos'!$A$5:$A$804,"&lt;"&amp;DATE('Categorías'!$B$4,6,1)))</f>
        <v>0</v>
      </c>
      <c r="H44" s="26">
        <f>IF($A44="",0,SUMIFS('Movimientos'!$D$5:$D$804,'Movimientos'!$B$5:$B$804,$A44,'Movimientos'!$A$5:$A$804,"&gt;="&amp;DATE('Categorías'!$B$4,6,1),'Movimientos'!$A$5:$A$804,"&lt;"&amp;DATE('Categorías'!$B$4,7,1)))</f>
        <v>0</v>
      </c>
      <c r="I44" s="26">
        <f>IF($A44="",0,SUMIFS('Movimientos'!$D$5:$D$804,'Movimientos'!$B$5:$B$804,$A44,'Movimientos'!$A$5:$A$804,"&gt;="&amp;DATE('Categorías'!$B$4,7,1),'Movimientos'!$A$5:$A$804,"&lt;"&amp;DATE('Categorías'!$B$4,8,1)))</f>
        <v>0</v>
      </c>
      <c r="J44" s="26">
        <f>IF($A44="",0,SUMIFS('Movimientos'!$D$5:$D$804,'Movimientos'!$B$5:$B$804,$A44,'Movimientos'!$A$5:$A$804,"&gt;="&amp;DATE('Categorías'!$B$4,8,1),'Movimientos'!$A$5:$A$804,"&lt;"&amp;DATE('Categorías'!$B$4,9,1)))</f>
        <v>0</v>
      </c>
      <c r="K44" s="26">
        <f>IF($A44="",0,SUMIFS('Movimientos'!$D$5:$D$804,'Movimientos'!$B$5:$B$804,$A44,'Movimientos'!$A$5:$A$804,"&gt;="&amp;DATE('Categorías'!$B$4,9,1),'Movimientos'!$A$5:$A$804,"&lt;"&amp;DATE('Categorías'!$B$4,10,1)))</f>
        <v>0</v>
      </c>
      <c r="L44" s="26">
        <f>IF($A44="",0,SUMIFS('Movimientos'!$D$5:$D$804,'Movimientos'!$B$5:$B$804,$A44,'Movimientos'!$A$5:$A$804,"&gt;="&amp;DATE('Categorías'!$B$4,10,1),'Movimientos'!$A$5:$A$804,"&lt;"&amp;DATE('Categorías'!$B$4,11,1)))</f>
        <v>0</v>
      </c>
      <c r="M44" s="26">
        <f>IF($A44="",0,SUMIFS('Movimientos'!$D$5:$D$804,'Movimientos'!$B$5:$B$804,$A44,'Movimientos'!$A$5:$A$804,"&gt;="&amp;DATE('Categorías'!$B$4,11,1),'Movimientos'!$A$5:$A$804,"&lt;"&amp;DATE('Categorías'!$B$4,12,1)))</f>
        <v>0</v>
      </c>
      <c r="N44" s="26">
        <f>IF($A44="",0,SUMIFS('Movimientos'!$D$5:$D$804,'Movimientos'!$B$5:$B$804,$A44,'Movimientos'!$A$5:$A$804,"&gt;="&amp;DATE('Categorías'!$B$4,12,1),'Movimientos'!$A$5:$A$804,"&lt;"&amp;DATE('Categorías'!$B$4,13,1)))</f>
        <v>0</v>
      </c>
      <c r="O44" s="27">
        <f>SUM(C44:N44)</f>
        <v>170.6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IF('Categorías'!A16="","",'Categorías'!A16)</f>
        <v>Transporte y coche</v>
      </c>
      <c r="B45" s="31">
        <f>'Categorías'!D16</f>
        <v>0</v>
      </c>
      <c r="C45" s="31">
        <f>IF($A45="",0,SUMIFS('Movimientos'!$D$5:$D$804,'Movimientos'!$B$5:$B$804,$A45,'Movimientos'!$A$5:$A$804,"&gt;="&amp;DATE('Categorías'!$B$4,1,1),'Movimientos'!$A$5:$A$804,"&lt;"&amp;DATE('Categorías'!$B$4,2,1)))</f>
        <v>60</v>
      </c>
      <c r="D45" s="31">
        <f>IF($A45="",0,SUMIFS('Movimientos'!$D$5:$D$804,'Movimientos'!$B$5:$B$804,$A45,'Movimientos'!$A$5:$A$804,"&gt;="&amp;DATE('Categorías'!$B$4,2,1),'Movimientos'!$A$5:$A$804,"&lt;"&amp;DATE('Categorías'!$B$4,3,1)))</f>
        <v>0</v>
      </c>
      <c r="E45" s="31">
        <f>IF($A45="",0,SUMIFS('Movimientos'!$D$5:$D$804,'Movimientos'!$B$5:$B$804,$A45,'Movimientos'!$A$5:$A$804,"&gt;="&amp;DATE('Categorías'!$B$4,3,1),'Movimientos'!$A$5:$A$804,"&lt;"&amp;DATE('Categorías'!$B$4,4,1)))</f>
        <v>0</v>
      </c>
      <c r="F45" s="31">
        <f>IF($A45="",0,SUMIFS('Movimientos'!$D$5:$D$804,'Movimientos'!$B$5:$B$804,$A45,'Movimientos'!$A$5:$A$804,"&gt;="&amp;DATE('Categorías'!$B$4,4,1),'Movimientos'!$A$5:$A$804,"&lt;"&amp;DATE('Categorías'!$B$4,5,1)))</f>
        <v>0</v>
      </c>
      <c r="G45" s="31">
        <f>IF($A45="",0,SUMIFS('Movimientos'!$D$5:$D$804,'Movimientos'!$B$5:$B$804,$A45,'Movimientos'!$A$5:$A$804,"&gt;="&amp;DATE('Categorías'!$B$4,5,1),'Movimientos'!$A$5:$A$804,"&lt;"&amp;DATE('Categorías'!$B$4,6,1)))</f>
        <v>0</v>
      </c>
      <c r="H45" s="31">
        <f>IF($A45="",0,SUMIFS('Movimientos'!$D$5:$D$804,'Movimientos'!$B$5:$B$804,$A45,'Movimientos'!$A$5:$A$804,"&gt;="&amp;DATE('Categorías'!$B$4,6,1),'Movimientos'!$A$5:$A$804,"&lt;"&amp;DATE('Categorías'!$B$4,7,1)))</f>
        <v>0</v>
      </c>
      <c r="I45" s="31">
        <f>IF($A45="",0,SUMIFS('Movimientos'!$D$5:$D$804,'Movimientos'!$B$5:$B$804,$A45,'Movimientos'!$A$5:$A$804,"&gt;="&amp;DATE('Categorías'!$B$4,7,1),'Movimientos'!$A$5:$A$804,"&lt;"&amp;DATE('Categorías'!$B$4,8,1)))</f>
        <v>0</v>
      </c>
      <c r="J45" s="31">
        <f>IF($A45="",0,SUMIFS('Movimientos'!$D$5:$D$804,'Movimientos'!$B$5:$B$804,$A45,'Movimientos'!$A$5:$A$804,"&gt;="&amp;DATE('Categorías'!$B$4,8,1),'Movimientos'!$A$5:$A$804,"&lt;"&amp;DATE('Categorías'!$B$4,9,1)))</f>
        <v>0</v>
      </c>
      <c r="K45" s="31">
        <f>IF($A45="",0,SUMIFS('Movimientos'!$D$5:$D$804,'Movimientos'!$B$5:$B$804,$A45,'Movimientos'!$A$5:$A$804,"&gt;="&amp;DATE('Categorías'!$B$4,9,1),'Movimientos'!$A$5:$A$804,"&lt;"&amp;DATE('Categorías'!$B$4,10,1)))</f>
        <v>0</v>
      </c>
      <c r="L45" s="31">
        <f>IF($A45="",0,SUMIFS('Movimientos'!$D$5:$D$804,'Movimientos'!$B$5:$B$804,$A45,'Movimientos'!$A$5:$A$804,"&gt;="&amp;DATE('Categorías'!$B$4,10,1),'Movimientos'!$A$5:$A$804,"&lt;"&amp;DATE('Categorías'!$B$4,11,1)))</f>
        <v>0</v>
      </c>
      <c r="M45" s="31">
        <f>IF($A45="",0,SUMIFS('Movimientos'!$D$5:$D$804,'Movimientos'!$B$5:$B$804,$A45,'Movimientos'!$A$5:$A$804,"&gt;="&amp;DATE('Categorías'!$B$4,11,1),'Movimientos'!$A$5:$A$804,"&lt;"&amp;DATE('Categorías'!$B$4,12,1)))</f>
        <v>0</v>
      </c>
      <c r="N45" s="31">
        <f>IF($A45="",0,SUMIFS('Movimientos'!$D$5:$D$804,'Movimientos'!$B$5:$B$804,$A45,'Movimientos'!$A$5:$A$804,"&gt;="&amp;DATE('Categorías'!$B$4,12,1),'Movimientos'!$A$5:$A$804,"&lt;"&amp;DATE('Categorías'!$B$4,13,1)))</f>
        <v>0</v>
      </c>
      <c r="O45" s="32">
        <f>SUM(C45:N45)</f>
        <v>60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IF('Categorías'!A17="","",'Categorías'!A17)</f>
        <v>Móvil e internet</v>
      </c>
      <c r="B46" s="26">
        <f>'Categorías'!D17</f>
        <v>0</v>
      </c>
      <c r="C46" s="26">
        <f>IF($A46="",0,SUMIFS('Movimientos'!$D$5:$D$804,'Movimientos'!$B$5:$B$804,$A46,'Movimientos'!$A$5:$A$804,"&gt;="&amp;DATE('Categorías'!$B$4,1,1),'Movimientos'!$A$5:$A$804,"&lt;"&amp;DATE('Categorías'!$B$4,2,1)))</f>
        <v>35</v>
      </c>
      <c r="D46" s="26">
        <f>IF($A46="",0,SUMIFS('Movimientos'!$D$5:$D$804,'Movimientos'!$B$5:$B$804,$A46,'Movimientos'!$A$5:$A$804,"&gt;="&amp;DATE('Categorías'!$B$4,2,1),'Movimientos'!$A$5:$A$804,"&lt;"&amp;DATE('Categorías'!$B$4,3,1)))</f>
        <v>0</v>
      </c>
      <c r="E46" s="26">
        <f>IF($A46="",0,SUMIFS('Movimientos'!$D$5:$D$804,'Movimientos'!$B$5:$B$804,$A46,'Movimientos'!$A$5:$A$804,"&gt;="&amp;DATE('Categorías'!$B$4,3,1),'Movimientos'!$A$5:$A$804,"&lt;"&amp;DATE('Categorías'!$B$4,4,1)))</f>
        <v>0</v>
      </c>
      <c r="F46" s="26">
        <f>IF($A46="",0,SUMIFS('Movimientos'!$D$5:$D$804,'Movimientos'!$B$5:$B$804,$A46,'Movimientos'!$A$5:$A$804,"&gt;="&amp;DATE('Categorías'!$B$4,4,1),'Movimientos'!$A$5:$A$804,"&lt;"&amp;DATE('Categorías'!$B$4,5,1)))</f>
        <v>0</v>
      </c>
      <c r="G46" s="26">
        <f>IF($A46="",0,SUMIFS('Movimientos'!$D$5:$D$804,'Movimientos'!$B$5:$B$804,$A46,'Movimientos'!$A$5:$A$804,"&gt;="&amp;DATE('Categorías'!$B$4,5,1),'Movimientos'!$A$5:$A$804,"&lt;"&amp;DATE('Categorías'!$B$4,6,1)))</f>
        <v>0</v>
      </c>
      <c r="H46" s="26">
        <f>IF($A46="",0,SUMIFS('Movimientos'!$D$5:$D$804,'Movimientos'!$B$5:$B$804,$A46,'Movimientos'!$A$5:$A$804,"&gt;="&amp;DATE('Categorías'!$B$4,6,1),'Movimientos'!$A$5:$A$804,"&lt;"&amp;DATE('Categorías'!$B$4,7,1)))</f>
        <v>0</v>
      </c>
      <c r="I46" s="26">
        <f>IF($A46="",0,SUMIFS('Movimientos'!$D$5:$D$804,'Movimientos'!$B$5:$B$804,$A46,'Movimientos'!$A$5:$A$804,"&gt;="&amp;DATE('Categorías'!$B$4,7,1),'Movimientos'!$A$5:$A$804,"&lt;"&amp;DATE('Categorías'!$B$4,8,1)))</f>
        <v>0</v>
      </c>
      <c r="J46" s="26">
        <f>IF($A46="",0,SUMIFS('Movimientos'!$D$5:$D$804,'Movimientos'!$B$5:$B$804,$A46,'Movimientos'!$A$5:$A$804,"&gt;="&amp;DATE('Categorías'!$B$4,8,1),'Movimientos'!$A$5:$A$804,"&lt;"&amp;DATE('Categorías'!$B$4,9,1)))</f>
        <v>0</v>
      </c>
      <c r="K46" s="26">
        <f>IF($A46="",0,SUMIFS('Movimientos'!$D$5:$D$804,'Movimientos'!$B$5:$B$804,$A46,'Movimientos'!$A$5:$A$804,"&gt;="&amp;DATE('Categorías'!$B$4,9,1),'Movimientos'!$A$5:$A$804,"&lt;"&amp;DATE('Categorías'!$B$4,10,1)))</f>
        <v>0</v>
      </c>
      <c r="L46" s="26">
        <f>IF($A46="",0,SUMIFS('Movimientos'!$D$5:$D$804,'Movimientos'!$B$5:$B$804,$A46,'Movimientos'!$A$5:$A$804,"&gt;="&amp;DATE('Categorías'!$B$4,10,1),'Movimientos'!$A$5:$A$804,"&lt;"&amp;DATE('Categorías'!$B$4,11,1)))</f>
        <v>0</v>
      </c>
      <c r="M46" s="26">
        <f>IF($A46="",0,SUMIFS('Movimientos'!$D$5:$D$804,'Movimientos'!$B$5:$B$804,$A46,'Movimientos'!$A$5:$A$804,"&gt;="&amp;DATE('Categorías'!$B$4,11,1),'Movimientos'!$A$5:$A$804,"&lt;"&amp;DATE('Categorías'!$B$4,12,1)))</f>
        <v>0</v>
      </c>
      <c r="N46" s="26">
        <f>IF($A46="",0,SUMIFS('Movimientos'!$D$5:$D$804,'Movimientos'!$B$5:$B$804,$A46,'Movimientos'!$A$5:$A$804,"&gt;="&amp;DATE('Categorías'!$B$4,12,1),'Movimientos'!$A$5:$A$804,"&lt;"&amp;DATE('Categorías'!$B$4,13,1)))</f>
        <v>0</v>
      </c>
      <c r="O46" s="27">
        <f>SUM(C46:N46)</f>
        <v>35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IF('Categorías'!A18="","",'Categorías'!A18)</f>
        <v>Seguros</v>
      </c>
      <c r="B47" s="31">
        <f>'Categorías'!D18</f>
        <v>0</v>
      </c>
      <c r="C47" s="31">
        <f>IF($A47="",0,SUMIFS('Movimientos'!$D$5:$D$804,'Movimientos'!$B$5:$B$804,$A47,'Movimientos'!$A$5:$A$804,"&gt;="&amp;DATE('Categorías'!$B$4,1,1),'Movimientos'!$A$5:$A$804,"&lt;"&amp;DATE('Categorías'!$B$4,2,1)))</f>
        <v>0</v>
      </c>
      <c r="D47" s="31">
        <f>IF($A47="",0,SUMIFS('Movimientos'!$D$5:$D$804,'Movimientos'!$B$5:$B$804,$A47,'Movimientos'!$A$5:$A$804,"&gt;="&amp;DATE('Categorías'!$B$4,2,1),'Movimientos'!$A$5:$A$804,"&lt;"&amp;DATE('Categorías'!$B$4,3,1)))</f>
        <v>0</v>
      </c>
      <c r="E47" s="31">
        <f>IF($A47="",0,SUMIFS('Movimientos'!$D$5:$D$804,'Movimientos'!$B$5:$B$804,$A47,'Movimientos'!$A$5:$A$804,"&gt;="&amp;DATE('Categorías'!$B$4,3,1),'Movimientos'!$A$5:$A$804,"&lt;"&amp;DATE('Categorías'!$B$4,4,1)))</f>
        <v>0</v>
      </c>
      <c r="F47" s="31">
        <f>IF($A47="",0,SUMIFS('Movimientos'!$D$5:$D$804,'Movimientos'!$B$5:$B$804,$A47,'Movimientos'!$A$5:$A$804,"&gt;="&amp;DATE('Categorías'!$B$4,4,1),'Movimientos'!$A$5:$A$804,"&lt;"&amp;DATE('Categorías'!$B$4,5,1)))</f>
        <v>0</v>
      </c>
      <c r="G47" s="31">
        <f>IF($A47="",0,SUMIFS('Movimientos'!$D$5:$D$804,'Movimientos'!$B$5:$B$804,$A47,'Movimientos'!$A$5:$A$804,"&gt;="&amp;DATE('Categorías'!$B$4,5,1),'Movimientos'!$A$5:$A$804,"&lt;"&amp;DATE('Categorías'!$B$4,6,1)))</f>
        <v>0</v>
      </c>
      <c r="H47" s="31">
        <f>IF($A47="",0,SUMIFS('Movimientos'!$D$5:$D$804,'Movimientos'!$B$5:$B$804,$A47,'Movimientos'!$A$5:$A$804,"&gt;="&amp;DATE('Categorías'!$B$4,6,1),'Movimientos'!$A$5:$A$804,"&lt;"&amp;DATE('Categorías'!$B$4,7,1)))</f>
        <v>0</v>
      </c>
      <c r="I47" s="31">
        <f>IF($A47="",0,SUMIFS('Movimientos'!$D$5:$D$804,'Movimientos'!$B$5:$B$804,$A47,'Movimientos'!$A$5:$A$804,"&gt;="&amp;DATE('Categorías'!$B$4,7,1),'Movimientos'!$A$5:$A$804,"&lt;"&amp;DATE('Categorías'!$B$4,8,1)))</f>
        <v>0</v>
      </c>
      <c r="J47" s="31">
        <f>IF($A47="",0,SUMIFS('Movimientos'!$D$5:$D$804,'Movimientos'!$B$5:$B$804,$A47,'Movimientos'!$A$5:$A$804,"&gt;="&amp;DATE('Categorías'!$B$4,8,1),'Movimientos'!$A$5:$A$804,"&lt;"&amp;DATE('Categorías'!$B$4,9,1)))</f>
        <v>0</v>
      </c>
      <c r="K47" s="31">
        <f>IF($A47="",0,SUMIFS('Movimientos'!$D$5:$D$804,'Movimientos'!$B$5:$B$804,$A47,'Movimientos'!$A$5:$A$804,"&gt;="&amp;DATE('Categorías'!$B$4,9,1),'Movimientos'!$A$5:$A$804,"&lt;"&amp;DATE('Categorías'!$B$4,10,1)))</f>
        <v>0</v>
      </c>
      <c r="L47" s="31">
        <f>IF($A47="",0,SUMIFS('Movimientos'!$D$5:$D$804,'Movimientos'!$B$5:$B$804,$A47,'Movimientos'!$A$5:$A$804,"&gt;="&amp;DATE('Categorías'!$B$4,10,1),'Movimientos'!$A$5:$A$804,"&lt;"&amp;DATE('Categorías'!$B$4,11,1)))</f>
        <v>0</v>
      </c>
      <c r="M47" s="31">
        <f>IF($A47="",0,SUMIFS('Movimientos'!$D$5:$D$804,'Movimientos'!$B$5:$B$804,$A47,'Movimientos'!$A$5:$A$804,"&gt;="&amp;DATE('Categorías'!$B$4,11,1),'Movimientos'!$A$5:$A$804,"&lt;"&amp;DATE('Categorías'!$B$4,12,1)))</f>
        <v>0</v>
      </c>
      <c r="N47" s="31">
        <f>IF($A47="",0,SUMIFS('Movimientos'!$D$5:$D$804,'Movimientos'!$B$5:$B$804,$A47,'Movimientos'!$A$5:$A$804,"&gt;="&amp;DATE('Categorías'!$B$4,12,1),'Movimientos'!$A$5:$A$804,"&lt;"&amp;DATE('Categorías'!$B$4,13,1)))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IF('Categorías'!A19="","",'Categorías'!A19)</f>
        <v>Salud</v>
      </c>
      <c r="B48" s="26">
        <f>'Categorías'!D19</f>
        <v>0</v>
      </c>
      <c r="C48" s="26">
        <f>IF($A48="",0,SUMIFS('Movimientos'!$D$5:$D$804,'Movimientos'!$B$5:$B$804,$A48,'Movimientos'!$A$5:$A$804,"&gt;="&amp;DATE('Categorías'!$B$4,1,1),'Movimientos'!$A$5:$A$804,"&lt;"&amp;DATE('Categorías'!$B$4,2,1)))</f>
        <v>0</v>
      </c>
      <c r="D48" s="26">
        <f>IF($A48="",0,SUMIFS('Movimientos'!$D$5:$D$804,'Movimientos'!$B$5:$B$804,$A48,'Movimientos'!$A$5:$A$804,"&gt;="&amp;DATE('Categorías'!$B$4,2,1),'Movimientos'!$A$5:$A$804,"&lt;"&amp;DATE('Categorías'!$B$4,3,1)))</f>
        <v>0</v>
      </c>
      <c r="E48" s="26">
        <f>IF($A48="",0,SUMIFS('Movimientos'!$D$5:$D$804,'Movimientos'!$B$5:$B$804,$A48,'Movimientos'!$A$5:$A$804,"&gt;="&amp;DATE('Categorías'!$B$4,3,1),'Movimientos'!$A$5:$A$804,"&lt;"&amp;DATE('Categorías'!$B$4,4,1)))</f>
        <v>0</v>
      </c>
      <c r="F48" s="26">
        <f>IF($A48="",0,SUMIFS('Movimientos'!$D$5:$D$804,'Movimientos'!$B$5:$B$804,$A48,'Movimientos'!$A$5:$A$804,"&gt;="&amp;DATE('Categorías'!$B$4,4,1),'Movimientos'!$A$5:$A$804,"&lt;"&amp;DATE('Categorías'!$B$4,5,1)))</f>
        <v>0</v>
      </c>
      <c r="G48" s="26">
        <f>IF($A48="",0,SUMIFS('Movimientos'!$D$5:$D$804,'Movimientos'!$B$5:$B$804,$A48,'Movimientos'!$A$5:$A$804,"&gt;="&amp;DATE('Categorías'!$B$4,5,1),'Movimientos'!$A$5:$A$804,"&lt;"&amp;DATE('Categorías'!$B$4,6,1)))</f>
        <v>0</v>
      </c>
      <c r="H48" s="26">
        <f>IF($A48="",0,SUMIFS('Movimientos'!$D$5:$D$804,'Movimientos'!$B$5:$B$804,$A48,'Movimientos'!$A$5:$A$804,"&gt;="&amp;DATE('Categorías'!$B$4,6,1),'Movimientos'!$A$5:$A$804,"&lt;"&amp;DATE('Categorías'!$B$4,7,1)))</f>
        <v>0</v>
      </c>
      <c r="I48" s="26">
        <f>IF($A48="",0,SUMIFS('Movimientos'!$D$5:$D$804,'Movimientos'!$B$5:$B$804,$A48,'Movimientos'!$A$5:$A$804,"&gt;="&amp;DATE('Categorías'!$B$4,7,1),'Movimientos'!$A$5:$A$804,"&lt;"&amp;DATE('Categorías'!$B$4,8,1)))</f>
        <v>0</v>
      </c>
      <c r="J48" s="26">
        <f>IF($A48="",0,SUMIFS('Movimientos'!$D$5:$D$804,'Movimientos'!$B$5:$B$804,$A48,'Movimientos'!$A$5:$A$804,"&gt;="&amp;DATE('Categorías'!$B$4,8,1),'Movimientos'!$A$5:$A$804,"&lt;"&amp;DATE('Categorías'!$B$4,9,1)))</f>
        <v>0</v>
      </c>
      <c r="K48" s="26">
        <f>IF($A48="",0,SUMIFS('Movimientos'!$D$5:$D$804,'Movimientos'!$B$5:$B$804,$A48,'Movimientos'!$A$5:$A$804,"&gt;="&amp;DATE('Categorías'!$B$4,9,1),'Movimientos'!$A$5:$A$804,"&lt;"&amp;DATE('Categorías'!$B$4,10,1)))</f>
        <v>0</v>
      </c>
      <c r="L48" s="26">
        <f>IF($A48="",0,SUMIFS('Movimientos'!$D$5:$D$804,'Movimientos'!$B$5:$B$804,$A48,'Movimientos'!$A$5:$A$804,"&gt;="&amp;DATE('Categorías'!$B$4,10,1),'Movimientos'!$A$5:$A$804,"&lt;"&amp;DATE('Categorías'!$B$4,11,1)))</f>
        <v>0</v>
      </c>
      <c r="M48" s="26">
        <f>IF($A48="",0,SUMIFS('Movimientos'!$D$5:$D$804,'Movimientos'!$B$5:$B$804,$A48,'Movimientos'!$A$5:$A$804,"&gt;="&amp;DATE('Categorías'!$B$4,11,1),'Movimientos'!$A$5:$A$804,"&lt;"&amp;DATE('Categorías'!$B$4,12,1)))</f>
        <v>0</v>
      </c>
      <c r="N48" s="26">
        <f>IF($A48="",0,SUMIFS('Movimientos'!$D$5:$D$804,'Movimientos'!$B$5:$B$804,$A48,'Movimientos'!$A$5:$A$804,"&gt;="&amp;DATE('Categorías'!$B$4,12,1),'Movimientos'!$A$5:$A$804,"&lt;"&amp;DATE('Categorías'!$B$4,13,1)))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IF('Categorías'!A20="","",'Categorías'!A20)</f>
        <v>Hijos y colegio</v>
      </c>
      <c r="B49" s="31">
        <f>'Categorías'!D20</f>
        <v>0</v>
      </c>
      <c r="C49" s="31">
        <f>IF($A49="",0,SUMIFS('Movimientos'!$D$5:$D$804,'Movimientos'!$B$5:$B$804,$A49,'Movimientos'!$A$5:$A$804,"&gt;="&amp;DATE('Categorías'!$B$4,1,1),'Movimientos'!$A$5:$A$804,"&lt;"&amp;DATE('Categorías'!$B$4,2,1)))</f>
        <v>0</v>
      </c>
      <c r="D49" s="31">
        <f>IF($A49="",0,SUMIFS('Movimientos'!$D$5:$D$804,'Movimientos'!$B$5:$B$804,$A49,'Movimientos'!$A$5:$A$804,"&gt;="&amp;DATE('Categorías'!$B$4,2,1),'Movimientos'!$A$5:$A$804,"&lt;"&amp;DATE('Categorías'!$B$4,3,1)))</f>
        <v>0</v>
      </c>
      <c r="E49" s="31">
        <f>IF($A49="",0,SUMIFS('Movimientos'!$D$5:$D$804,'Movimientos'!$B$5:$B$804,$A49,'Movimientos'!$A$5:$A$804,"&gt;="&amp;DATE('Categorías'!$B$4,3,1),'Movimientos'!$A$5:$A$804,"&lt;"&amp;DATE('Categorías'!$B$4,4,1)))</f>
        <v>0</v>
      </c>
      <c r="F49" s="31">
        <f>IF($A49="",0,SUMIFS('Movimientos'!$D$5:$D$804,'Movimientos'!$B$5:$B$804,$A49,'Movimientos'!$A$5:$A$804,"&gt;="&amp;DATE('Categorías'!$B$4,4,1),'Movimientos'!$A$5:$A$804,"&lt;"&amp;DATE('Categorías'!$B$4,5,1)))</f>
        <v>0</v>
      </c>
      <c r="G49" s="31">
        <f>IF($A49="",0,SUMIFS('Movimientos'!$D$5:$D$804,'Movimientos'!$B$5:$B$804,$A49,'Movimientos'!$A$5:$A$804,"&gt;="&amp;DATE('Categorías'!$B$4,5,1),'Movimientos'!$A$5:$A$804,"&lt;"&amp;DATE('Categorías'!$B$4,6,1)))</f>
        <v>0</v>
      </c>
      <c r="H49" s="31">
        <f>IF($A49="",0,SUMIFS('Movimientos'!$D$5:$D$804,'Movimientos'!$B$5:$B$804,$A49,'Movimientos'!$A$5:$A$804,"&gt;="&amp;DATE('Categorías'!$B$4,6,1),'Movimientos'!$A$5:$A$804,"&lt;"&amp;DATE('Categorías'!$B$4,7,1)))</f>
        <v>0</v>
      </c>
      <c r="I49" s="31">
        <f>IF($A49="",0,SUMIFS('Movimientos'!$D$5:$D$804,'Movimientos'!$B$5:$B$804,$A49,'Movimientos'!$A$5:$A$804,"&gt;="&amp;DATE('Categorías'!$B$4,7,1),'Movimientos'!$A$5:$A$804,"&lt;"&amp;DATE('Categorías'!$B$4,8,1)))</f>
        <v>0</v>
      </c>
      <c r="J49" s="31">
        <f>IF($A49="",0,SUMIFS('Movimientos'!$D$5:$D$804,'Movimientos'!$B$5:$B$804,$A49,'Movimientos'!$A$5:$A$804,"&gt;="&amp;DATE('Categorías'!$B$4,8,1),'Movimientos'!$A$5:$A$804,"&lt;"&amp;DATE('Categorías'!$B$4,9,1)))</f>
        <v>0</v>
      </c>
      <c r="K49" s="31">
        <f>IF($A49="",0,SUMIFS('Movimientos'!$D$5:$D$804,'Movimientos'!$B$5:$B$804,$A49,'Movimientos'!$A$5:$A$804,"&gt;="&amp;DATE('Categorías'!$B$4,9,1),'Movimientos'!$A$5:$A$804,"&lt;"&amp;DATE('Categorías'!$B$4,10,1)))</f>
        <v>0</v>
      </c>
      <c r="L49" s="31">
        <f>IF($A49="",0,SUMIFS('Movimientos'!$D$5:$D$804,'Movimientos'!$B$5:$B$804,$A49,'Movimientos'!$A$5:$A$804,"&gt;="&amp;DATE('Categorías'!$B$4,10,1),'Movimientos'!$A$5:$A$804,"&lt;"&amp;DATE('Categorías'!$B$4,11,1)))</f>
        <v>0</v>
      </c>
      <c r="M49" s="31">
        <f>IF($A49="",0,SUMIFS('Movimientos'!$D$5:$D$804,'Movimientos'!$B$5:$B$804,$A49,'Movimientos'!$A$5:$A$804,"&gt;="&amp;DATE('Categorías'!$B$4,11,1),'Movimientos'!$A$5:$A$804,"&lt;"&amp;DATE('Categorías'!$B$4,12,1)))</f>
        <v>0</v>
      </c>
      <c r="N49" s="31">
        <f>IF($A49="",0,SUMIFS('Movimientos'!$D$5:$D$804,'Movimientos'!$B$5:$B$804,$A49,'Movimientos'!$A$5:$A$804,"&gt;="&amp;DATE('Categorías'!$B$4,12,1),'Movimientos'!$A$5:$A$804,"&lt;"&amp;DATE('Categorías'!$B$4,13,1)))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IF('Categorías'!A21="","",'Categorías'!A21)</f>
        <v>Ropa</v>
      </c>
      <c r="B50" s="26">
        <f>'Categorías'!D21</f>
        <v>0</v>
      </c>
      <c r="C50" s="26">
        <f>IF($A50="",0,SUMIFS('Movimientos'!$D$5:$D$804,'Movimientos'!$B$5:$B$804,$A50,'Movimientos'!$A$5:$A$804,"&gt;="&amp;DATE('Categorías'!$B$4,1,1),'Movimientos'!$A$5:$A$804,"&lt;"&amp;DATE('Categorías'!$B$4,2,1)))</f>
        <v>0</v>
      </c>
      <c r="D50" s="26">
        <f>IF($A50="",0,SUMIFS('Movimientos'!$D$5:$D$804,'Movimientos'!$B$5:$B$804,$A50,'Movimientos'!$A$5:$A$804,"&gt;="&amp;DATE('Categorías'!$B$4,2,1),'Movimientos'!$A$5:$A$804,"&lt;"&amp;DATE('Categorías'!$B$4,3,1)))</f>
        <v>0</v>
      </c>
      <c r="E50" s="26">
        <f>IF($A50="",0,SUMIFS('Movimientos'!$D$5:$D$804,'Movimientos'!$B$5:$B$804,$A50,'Movimientos'!$A$5:$A$804,"&gt;="&amp;DATE('Categorías'!$B$4,3,1),'Movimientos'!$A$5:$A$804,"&lt;"&amp;DATE('Categorías'!$B$4,4,1)))</f>
        <v>0</v>
      </c>
      <c r="F50" s="26">
        <f>IF($A50="",0,SUMIFS('Movimientos'!$D$5:$D$804,'Movimientos'!$B$5:$B$804,$A50,'Movimientos'!$A$5:$A$804,"&gt;="&amp;DATE('Categorías'!$B$4,4,1),'Movimientos'!$A$5:$A$804,"&lt;"&amp;DATE('Categorías'!$B$4,5,1)))</f>
        <v>0</v>
      </c>
      <c r="G50" s="26">
        <f>IF($A50="",0,SUMIFS('Movimientos'!$D$5:$D$804,'Movimientos'!$B$5:$B$804,$A50,'Movimientos'!$A$5:$A$804,"&gt;="&amp;DATE('Categorías'!$B$4,5,1),'Movimientos'!$A$5:$A$804,"&lt;"&amp;DATE('Categorías'!$B$4,6,1)))</f>
        <v>0</v>
      </c>
      <c r="H50" s="26">
        <f>IF($A50="",0,SUMIFS('Movimientos'!$D$5:$D$804,'Movimientos'!$B$5:$B$804,$A50,'Movimientos'!$A$5:$A$804,"&gt;="&amp;DATE('Categorías'!$B$4,6,1),'Movimientos'!$A$5:$A$804,"&lt;"&amp;DATE('Categorías'!$B$4,7,1)))</f>
        <v>0</v>
      </c>
      <c r="I50" s="26">
        <f>IF($A50="",0,SUMIFS('Movimientos'!$D$5:$D$804,'Movimientos'!$B$5:$B$804,$A50,'Movimientos'!$A$5:$A$804,"&gt;="&amp;DATE('Categorías'!$B$4,7,1),'Movimientos'!$A$5:$A$804,"&lt;"&amp;DATE('Categorías'!$B$4,8,1)))</f>
        <v>0</v>
      </c>
      <c r="J50" s="26">
        <f>IF($A50="",0,SUMIFS('Movimientos'!$D$5:$D$804,'Movimientos'!$B$5:$B$804,$A50,'Movimientos'!$A$5:$A$804,"&gt;="&amp;DATE('Categorías'!$B$4,8,1),'Movimientos'!$A$5:$A$804,"&lt;"&amp;DATE('Categorías'!$B$4,9,1)))</f>
        <v>0</v>
      </c>
      <c r="K50" s="26">
        <f>IF($A50="",0,SUMIFS('Movimientos'!$D$5:$D$804,'Movimientos'!$B$5:$B$804,$A50,'Movimientos'!$A$5:$A$804,"&gt;="&amp;DATE('Categorías'!$B$4,9,1),'Movimientos'!$A$5:$A$804,"&lt;"&amp;DATE('Categorías'!$B$4,10,1)))</f>
        <v>0</v>
      </c>
      <c r="L50" s="26">
        <f>IF($A50="",0,SUMIFS('Movimientos'!$D$5:$D$804,'Movimientos'!$B$5:$B$804,$A50,'Movimientos'!$A$5:$A$804,"&gt;="&amp;DATE('Categorías'!$B$4,10,1),'Movimientos'!$A$5:$A$804,"&lt;"&amp;DATE('Categorías'!$B$4,11,1)))</f>
        <v>0</v>
      </c>
      <c r="M50" s="26">
        <f>IF($A50="",0,SUMIFS('Movimientos'!$D$5:$D$804,'Movimientos'!$B$5:$B$804,$A50,'Movimientos'!$A$5:$A$804,"&gt;="&amp;DATE('Categorías'!$B$4,11,1),'Movimientos'!$A$5:$A$804,"&lt;"&amp;DATE('Categorías'!$B$4,12,1)))</f>
        <v>0</v>
      </c>
      <c r="N50" s="26">
        <f>IF($A50="",0,SUMIFS('Movimientos'!$D$5:$D$804,'Movimientos'!$B$5:$B$804,$A50,'Movimientos'!$A$5:$A$804,"&gt;="&amp;DATE('Categorías'!$B$4,12,1),'Movimientos'!$A$5:$A$804,"&lt;"&amp;DATE('Categorías'!$B$4,13,1)))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IF('Categorías'!A22="","",'Categorías'!A22)</f>
        <v>Comer fuera</v>
      </c>
      <c r="B51" s="31">
        <f>'Categorías'!D22</f>
        <v>0</v>
      </c>
      <c r="C51" s="31">
        <f>IF($A51="",0,SUMIFS('Movimientos'!$D$5:$D$804,'Movimientos'!$B$5:$B$804,$A51,'Movimientos'!$A$5:$A$804,"&gt;="&amp;DATE('Categorías'!$B$4,1,1),'Movimientos'!$A$5:$A$804,"&lt;"&amp;DATE('Categorías'!$B$4,2,1)))</f>
        <v>0</v>
      </c>
      <c r="D51" s="31">
        <f>IF($A51="",0,SUMIFS('Movimientos'!$D$5:$D$804,'Movimientos'!$B$5:$B$804,$A51,'Movimientos'!$A$5:$A$804,"&gt;="&amp;DATE('Categorías'!$B$4,2,1),'Movimientos'!$A$5:$A$804,"&lt;"&amp;DATE('Categorías'!$B$4,3,1)))</f>
        <v>0</v>
      </c>
      <c r="E51" s="31">
        <f>IF($A51="",0,SUMIFS('Movimientos'!$D$5:$D$804,'Movimientos'!$B$5:$B$804,$A51,'Movimientos'!$A$5:$A$804,"&gt;="&amp;DATE('Categorías'!$B$4,3,1),'Movimientos'!$A$5:$A$804,"&lt;"&amp;DATE('Categorías'!$B$4,4,1)))</f>
        <v>0</v>
      </c>
      <c r="F51" s="31">
        <f>IF($A51="",0,SUMIFS('Movimientos'!$D$5:$D$804,'Movimientos'!$B$5:$B$804,$A51,'Movimientos'!$A$5:$A$804,"&gt;="&amp;DATE('Categorías'!$B$4,4,1),'Movimientos'!$A$5:$A$804,"&lt;"&amp;DATE('Categorías'!$B$4,5,1)))</f>
        <v>0</v>
      </c>
      <c r="G51" s="31">
        <f>IF($A51="",0,SUMIFS('Movimientos'!$D$5:$D$804,'Movimientos'!$B$5:$B$804,$A51,'Movimientos'!$A$5:$A$804,"&gt;="&amp;DATE('Categorías'!$B$4,5,1),'Movimientos'!$A$5:$A$804,"&lt;"&amp;DATE('Categorías'!$B$4,6,1)))</f>
        <v>0</v>
      </c>
      <c r="H51" s="31">
        <f>IF($A51="",0,SUMIFS('Movimientos'!$D$5:$D$804,'Movimientos'!$B$5:$B$804,$A51,'Movimientos'!$A$5:$A$804,"&gt;="&amp;DATE('Categorías'!$B$4,6,1),'Movimientos'!$A$5:$A$804,"&lt;"&amp;DATE('Categorías'!$B$4,7,1)))</f>
        <v>0</v>
      </c>
      <c r="I51" s="31">
        <f>IF($A51="",0,SUMIFS('Movimientos'!$D$5:$D$804,'Movimientos'!$B$5:$B$804,$A51,'Movimientos'!$A$5:$A$804,"&gt;="&amp;DATE('Categorías'!$B$4,7,1),'Movimientos'!$A$5:$A$804,"&lt;"&amp;DATE('Categorías'!$B$4,8,1)))</f>
        <v>0</v>
      </c>
      <c r="J51" s="31">
        <f>IF($A51="",0,SUMIFS('Movimientos'!$D$5:$D$804,'Movimientos'!$B$5:$B$804,$A51,'Movimientos'!$A$5:$A$804,"&gt;="&amp;DATE('Categorías'!$B$4,8,1),'Movimientos'!$A$5:$A$804,"&lt;"&amp;DATE('Categorías'!$B$4,9,1)))</f>
        <v>0</v>
      </c>
      <c r="K51" s="31">
        <f>IF($A51="",0,SUMIFS('Movimientos'!$D$5:$D$804,'Movimientos'!$B$5:$B$804,$A51,'Movimientos'!$A$5:$A$804,"&gt;="&amp;DATE('Categorías'!$B$4,9,1),'Movimientos'!$A$5:$A$804,"&lt;"&amp;DATE('Categorías'!$B$4,10,1)))</f>
        <v>0</v>
      </c>
      <c r="L51" s="31">
        <f>IF($A51="",0,SUMIFS('Movimientos'!$D$5:$D$804,'Movimientos'!$B$5:$B$804,$A51,'Movimientos'!$A$5:$A$804,"&gt;="&amp;DATE('Categorías'!$B$4,10,1),'Movimientos'!$A$5:$A$804,"&lt;"&amp;DATE('Categorías'!$B$4,11,1)))</f>
        <v>0</v>
      </c>
      <c r="M51" s="31">
        <f>IF($A51="",0,SUMIFS('Movimientos'!$D$5:$D$804,'Movimientos'!$B$5:$B$804,$A51,'Movimientos'!$A$5:$A$804,"&gt;="&amp;DATE('Categorías'!$B$4,11,1),'Movimientos'!$A$5:$A$804,"&lt;"&amp;DATE('Categorías'!$B$4,12,1)))</f>
        <v>0</v>
      </c>
      <c r="N51" s="31">
        <f>IF($A51="",0,SUMIFS('Movimientos'!$D$5:$D$804,'Movimientos'!$B$5:$B$804,$A51,'Movimientos'!$A$5:$A$804,"&gt;="&amp;DATE('Categorías'!$B$4,12,1),'Movimientos'!$A$5:$A$804,"&lt;"&amp;DATE('Categorías'!$B$4,13,1)))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IF('Categorías'!A23="","",'Categorías'!A23)</f>
        <v>Ocio</v>
      </c>
      <c r="B52" s="26">
        <f>'Categorías'!D23</f>
        <v>0</v>
      </c>
      <c r="C52" s="26">
        <f>IF($A52="",0,SUMIFS('Movimientos'!$D$5:$D$804,'Movimientos'!$B$5:$B$804,$A52,'Movimientos'!$A$5:$A$804,"&gt;="&amp;DATE('Categorías'!$B$4,1,1),'Movimientos'!$A$5:$A$804,"&lt;"&amp;DATE('Categorías'!$B$4,2,1)))</f>
        <v>28</v>
      </c>
      <c r="D52" s="26">
        <f>IF($A52="",0,SUMIFS('Movimientos'!$D$5:$D$804,'Movimientos'!$B$5:$B$804,$A52,'Movimientos'!$A$5:$A$804,"&gt;="&amp;DATE('Categorías'!$B$4,2,1),'Movimientos'!$A$5:$A$804,"&lt;"&amp;DATE('Categorías'!$B$4,3,1)))</f>
        <v>0</v>
      </c>
      <c r="E52" s="26">
        <f>IF($A52="",0,SUMIFS('Movimientos'!$D$5:$D$804,'Movimientos'!$B$5:$B$804,$A52,'Movimientos'!$A$5:$A$804,"&gt;="&amp;DATE('Categorías'!$B$4,3,1),'Movimientos'!$A$5:$A$804,"&lt;"&amp;DATE('Categorías'!$B$4,4,1)))</f>
        <v>0</v>
      </c>
      <c r="F52" s="26">
        <f>IF($A52="",0,SUMIFS('Movimientos'!$D$5:$D$804,'Movimientos'!$B$5:$B$804,$A52,'Movimientos'!$A$5:$A$804,"&gt;="&amp;DATE('Categorías'!$B$4,4,1),'Movimientos'!$A$5:$A$804,"&lt;"&amp;DATE('Categorías'!$B$4,5,1)))</f>
        <v>0</v>
      </c>
      <c r="G52" s="26">
        <f>IF($A52="",0,SUMIFS('Movimientos'!$D$5:$D$804,'Movimientos'!$B$5:$B$804,$A52,'Movimientos'!$A$5:$A$804,"&gt;="&amp;DATE('Categorías'!$B$4,5,1),'Movimientos'!$A$5:$A$804,"&lt;"&amp;DATE('Categorías'!$B$4,6,1)))</f>
        <v>0</v>
      </c>
      <c r="H52" s="26">
        <f>IF($A52="",0,SUMIFS('Movimientos'!$D$5:$D$804,'Movimientos'!$B$5:$B$804,$A52,'Movimientos'!$A$5:$A$804,"&gt;="&amp;DATE('Categorías'!$B$4,6,1),'Movimientos'!$A$5:$A$804,"&lt;"&amp;DATE('Categorías'!$B$4,7,1)))</f>
        <v>0</v>
      </c>
      <c r="I52" s="26">
        <f>IF($A52="",0,SUMIFS('Movimientos'!$D$5:$D$804,'Movimientos'!$B$5:$B$804,$A52,'Movimientos'!$A$5:$A$804,"&gt;="&amp;DATE('Categorías'!$B$4,7,1),'Movimientos'!$A$5:$A$804,"&lt;"&amp;DATE('Categorías'!$B$4,8,1)))</f>
        <v>0</v>
      </c>
      <c r="J52" s="26">
        <f>IF($A52="",0,SUMIFS('Movimientos'!$D$5:$D$804,'Movimientos'!$B$5:$B$804,$A52,'Movimientos'!$A$5:$A$804,"&gt;="&amp;DATE('Categorías'!$B$4,8,1),'Movimientos'!$A$5:$A$804,"&lt;"&amp;DATE('Categorías'!$B$4,9,1)))</f>
        <v>0</v>
      </c>
      <c r="K52" s="26">
        <f>IF($A52="",0,SUMIFS('Movimientos'!$D$5:$D$804,'Movimientos'!$B$5:$B$804,$A52,'Movimientos'!$A$5:$A$804,"&gt;="&amp;DATE('Categorías'!$B$4,9,1),'Movimientos'!$A$5:$A$804,"&lt;"&amp;DATE('Categorías'!$B$4,10,1)))</f>
        <v>0</v>
      </c>
      <c r="L52" s="26">
        <f>IF($A52="",0,SUMIFS('Movimientos'!$D$5:$D$804,'Movimientos'!$B$5:$B$804,$A52,'Movimientos'!$A$5:$A$804,"&gt;="&amp;DATE('Categorías'!$B$4,10,1),'Movimientos'!$A$5:$A$804,"&lt;"&amp;DATE('Categorías'!$B$4,11,1)))</f>
        <v>0</v>
      </c>
      <c r="M52" s="26">
        <f>IF($A52="",0,SUMIFS('Movimientos'!$D$5:$D$804,'Movimientos'!$B$5:$B$804,$A52,'Movimientos'!$A$5:$A$804,"&gt;="&amp;DATE('Categorías'!$B$4,11,1),'Movimientos'!$A$5:$A$804,"&lt;"&amp;DATE('Categorías'!$B$4,12,1)))</f>
        <v>0</v>
      </c>
      <c r="N52" s="26">
        <f>IF($A52="",0,SUMIFS('Movimientos'!$D$5:$D$804,'Movimientos'!$B$5:$B$804,$A52,'Movimientos'!$A$5:$A$804,"&gt;="&amp;DATE('Categorías'!$B$4,12,1),'Movimientos'!$A$5:$A$804,"&lt;"&amp;DATE('Categorías'!$B$4,13,1)))</f>
        <v>0</v>
      </c>
      <c r="O52" s="27">
        <f>SUM(C52:N52)</f>
        <v>28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IF('Categorías'!A24="","",'Categorías'!A24)</f>
        <v>Suscripciones</v>
      </c>
      <c r="B53" s="31">
        <f>'Categorías'!D24</f>
        <v>0</v>
      </c>
      <c r="C53" s="31">
        <f>IF($A53="",0,SUMIFS('Movimientos'!$D$5:$D$804,'Movimientos'!$B$5:$B$804,$A53,'Movimientos'!$A$5:$A$804,"&gt;="&amp;DATE('Categorías'!$B$4,1,1),'Movimientos'!$A$5:$A$804,"&lt;"&amp;DATE('Categorías'!$B$4,2,1)))</f>
        <v>12.99</v>
      </c>
      <c r="D53" s="31">
        <f>IF($A53="",0,SUMIFS('Movimientos'!$D$5:$D$804,'Movimientos'!$B$5:$B$804,$A53,'Movimientos'!$A$5:$A$804,"&gt;="&amp;DATE('Categorías'!$B$4,2,1),'Movimientos'!$A$5:$A$804,"&lt;"&amp;DATE('Categorías'!$B$4,3,1)))</f>
        <v>0</v>
      </c>
      <c r="E53" s="31">
        <f>IF($A53="",0,SUMIFS('Movimientos'!$D$5:$D$804,'Movimientos'!$B$5:$B$804,$A53,'Movimientos'!$A$5:$A$804,"&gt;="&amp;DATE('Categorías'!$B$4,3,1),'Movimientos'!$A$5:$A$804,"&lt;"&amp;DATE('Categorías'!$B$4,4,1)))</f>
        <v>0</v>
      </c>
      <c r="F53" s="31">
        <f>IF($A53="",0,SUMIFS('Movimientos'!$D$5:$D$804,'Movimientos'!$B$5:$B$804,$A53,'Movimientos'!$A$5:$A$804,"&gt;="&amp;DATE('Categorías'!$B$4,4,1),'Movimientos'!$A$5:$A$804,"&lt;"&amp;DATE('Categorías'!$B$4,5,1)))</f>
        <v>0</v>
      </c>
      <c r="G53" s="31">
        <f>IF($A53="",0,SUMIFS('Movimientos'!$D$5:$D$804,'Movimientos'!$B$5:$B$804,$A53,'Movimientos'!$A$5:$A$804,"&gt;="&amp;DATE('Categorías'!$B$4,5,1),'Movimientos'!$A$5:$A$804,"&lt;"&amp;DATE('Categorías'!$B$4,6,1)))</f>
        <v>0</v>
      </c>
      <c r="H53" s="31">
        <f>IF($A53="",0,SUMIFS('Movimientos'!$D$5:$D$804,'Movimientos'!$B$5:$B$804,$A53,'Movimientos'!$A$5:$A$804,"&gt;="&amp;DATE('Categorías'!$B$4,6,1),'Movimientos'!$A$5:$A$804,"&lt;"&amp;DATE('Categorías'!$B$4,7,1)))</f>
        <v>0</v>
      </c>
      <c r="I53" s="31">
        <f>IF($A53="",0,SUMIFS('Movimientos'!$D$5:$D$804,'Movimientos'!$B$5:$B$804,$A53,'Movimientos'!$A$5:$A$804,"&gt;="&amp;DATE('Categorías'!$B$4,7,1),'Movimientos'!$A$5:$A$804,"&lt;"&amp;DATE('Categorías'!$B$4,8,1)))</f>
        <v>0</v>
      </c>
      <c r="J53" s="31">
        <f>IF($A53="",0,SUMIFS('Movimientos'!$D$5:$D$804,'Movimientos'!$B$5:$B$804,$A53,'Movimientos'!$A$5:$A$804,"&gt;="&amp;DATE('Categorías'!$B$4,8,1),'Movimientos'!$A$5:$A$804,"&lt;"&amp;DATE('Categorías'!$B$4,9,1)))</f>
        <v>0</v>
      </c>
      <c r="K53" s="31">
        <f>IF($A53="",0,SUMIFS('Movimientos'!$D$5:$D$804,'Movimientos'!$B$5:$B$804,$A53,'Movimientos'!$A$5:$A$804,"&gt;="&amp;DATE('Categorías'!$B$4,9,1),'Movimientos'!$A$5:$A$804,"&lt;"&amp;DATE('Categorías'!$B$4,10,1)))</f>
        <v>0</v>
      </c>
      <c r="L53" s="31">
        <f>IF($A53="",0,SUMIFS('Movimientos'!$D$5:$D$804,'Movimientos'!$B$5:$B$804,$A53,'Movimientos'!$A$5:$A$804,"&gt;="&amp;DATE('Categorías'!$B$4,10,1),'Movimientos'!$A$5:$A$804,"&lt;"&amp;DATE('Categorías'!$B$4,11,1)))</f>
        <v>0</v>
      </c>
      <c r="M53" s="31">
        <f>IF($A53="",0,SUMIFS('Movimientos'!$D$5:$D$804,'Movimientos'!$B$5:$B$804,$A53,'Movimientos'!$A$5:$A$804,"&gt;="&amp;DATE('Categorías'!$B$4,11,1),'Movimientos'!$A$5:$A$804,"&lt;"&amp;DATE('Categorías'!$B$4,12,1)))</f>
        <v>0</v>
      </c>
      <c r="N53" s="31">
        <f>IF($A53="",0,SUMIFS('Movimientos'!$D$5:$D$804,'Movimientos'!$B$5:$B$804,$A53,'Movimientos'!$A$5:$A$804,"&gt;="&amp;DATE('Categorías'!$B$4,12,1),'Movimientos'!$A$5:$A$804,"&lt;"&amp;DATE('Categorías'!$B$4,13,1)))</f>
        <v>0</v>
      </c>
      <c r="O53" s="32">
        <f>SUM(C53:N53)</f>
        <v>12.99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IF('Categorías'!A25="","",'Categorías'!A25)</f>
        <v>Vacaciones</v>
      </c>
      <c r="B54" s="26">
        <f>'Categorías'!D25</f>
        <v>0</v>
      </c>
      <c r="C54" s="26">
        <f>IF($A54="",0,SUMIFS('Movimientos'!$D$5:$D$804,'Movimientos'!$B$5:$B$804,$A54,'Movimientos'!$A$5:$A$804,"&gt;="&amp;DATE('Categorías'!$B$4,1,1),'Movimientos'!$A$5:$A$804,"&lt;"&amp;DATE('Categorías'!$B$4,2,1)))</f>
        <v>0</v>
      </c>
      <c r="D54" s="26">
        <f>IF($A54="",0,SUMIFS('Movimientos'!$D$5:$D$804,'Movimientos'!$B$5:$B$804,$A54,'Movimientos'!$A$5:$A$804,"&gt;="&amp;DATE('Categorías'!$B$4,2,1),'Movimientos'!$A$5:$A$804,"&lt;"&amp;DATE('Categorías'!$B$4,3,1)))</f>
        <v>0</v>
      </c>
      <c r="E54" s="26">
        <f>IF($A54="",0,SUMIFS('Movimientos'!$D$5:$D$804,'Movimientos'!$B$5:$B$804,$A54,'Movimientos'!$A$5:$A$804,"&gt;="&amp;DATE('Categorías'!$B$4,3,1),'Movimientos'!$A$5:$A$804,"&lt;"&amp;DATE('Categorías'!$B$4,4,1)))</f>
        <v>0</v>
      </c>
      <c r="F54" s="26">
        <f>IF($A54="",0,SUMIFS('Movimientos'!$D$5:$D$804,'Movimientos'!$B$5:$B$804,$A54,'Movimientos'!$A$5:$A$804,"&gt;="&amp;DATE('Categorías'!$B$4,4,1),'Movimientos'!$A$5:$A$804,"&lt;"&amp;DATE('Categorías'!$B$4,5,1)))</f>
        <v>0</v>
      </c>
      <c r="G54" s="26">
        <f>IF($A54="",0,SUMIFS('Movimientos'!$D$5:$D$804,'Movimientos'!$B$5:$B$804,$A54,'Movimientos'!$A$5:$A$804,"&gt;="&amp;DATE('Categorías'!$B$4,5,1),'Movimientos'!$A$5:$A$804,"&lt;"&amp;DATE('Categorías'!$B$4,6,1)))</f>
        <v>0</v>
      </c>
      <c r="H54" s="26">
        <f>IF($A54="",0,SUMIFS('Movimientos'!$D$5:$D$804,'Movimientos'!$B$5:$B$804,$A54,'Movimientos'!$A$5:$A$804,"&gt;="&amp;DATE('Categorías'!$B$4,6,1),'Movimientos'!$A$5:$A$804,"&lt;"&amp;DATE('Categorías'!$B$4,7,1)))</f>
        <v>0</v>
      </c>
      <c r="I54" s="26">
        <f>IF($A54="",0,SUMIFS('Movimientos'!$D$5:$D$804,'Movimientos'!$B$5:$B$804,$A54,'Movimientos'!$A$5:$A$804,"&gt;="&amp;DATE('Categorías'!$B$4,7,1),'Movimientos'!$A$5:$A$804,"&lt;"&amp;DATE('Categorías'!$B$4,8,1)))</f>
        <v>0</v>
      </c>
      <c r="J54" s="26">
        <f>IF($A54="",0,SUMIFS('Movimientos'!$D$5:$D$804,'Movimientos'!$B$5:$B$804,$A54,'Movimientos'!$A$5:$A$804,"&gt;="&amp;DATE('Categorías'!$B$4,8,1),'Movimientos'!$A$5:$A$804,"&lt;"&amp;DATE('Categorías'!$B$4,9,1)))</f>
        <v>0</v>
      </c>
      <c r="K54" s="26">
        <f>IF($A54="",0,SUMIFS('Movimientos'!$D$5:$D$804,'Movimientos'!$B$5:$B$804,$A54,'Movimientos'!$A$5:$A$804,"&gt;="&amp;DATE('Categorías'!$B$4,9,1),'Movimientos'!$A$5:$A$804,"&lt;"&amp;DATE('Categorías'!$B$4,10,1)))</f>
        <v>0</v>
      </c>
      <c r="L54" s="26">
        <f>IF($A54="",0,SUMIFS('Movimientos'!$D$5:$D$804,'Movimientos'!$B$5:$B$804,$A54,'Movimientos'!$A$5:$A$804,"&gt;="&amp;DATE('Categorías'!$B$4,10,1),'Movimientos'!$A$5:$A$804,"&lt;"&amp;DATE('Categorías'!$B$4,11,1)))</f>
        <v>0</v>
      </c>
      <c r="M54" s="26">
        <f>IF($A54="",0,SUMIFS('Movimientos'!$D$5:$D$804,'Movimientos'!$B$5:$B$804,$A54,'Movimientos'!$A$5:$A$804,"&gt;="&amp;DATE('Categorías'!$B$4,11,1),'Movimientos'!$A$5:$A$804,"&lt;"&amp;DATE('Categorías'!$B$4,12,1)))</f>
        <v>0</v>
      </c>
      <c r="N54" s="26">
        <f>IF($A54="",0,SUMIFS('Movimientos'!$D$5:$D$804,'Movimientos'!$B$5:$B$804,$A54,'Movimientos'!$A$5:$A$804,"&gt;="&amp;DATE('Categorías'!$B$4,12,1),'Movimientos'!$A$5:$A$804,"&lt;"&amp;DATE('Categorías'!$B$4,13,1)))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IF('Categorías'!A26="","",'Categorías'!A26)</f>
        <v>Regalos</v>
      </c>
      <c r="B55" s="31">
        <f>'Categorías'!D26</f>
        <v>0</v>
      </c>
      <c r="C55" s="31">
        <f>IF($A55="",0,SUMIFS('Movimientos'!$D$5:$D$804,'Movimientos'!$B$5:$B$804,$A55,'Movimientos'!$A$5:$A$804,"&gt;="&amp;DATE('Categorías'!$B$4,1,1),'Movimientos'!$A$5:$A$804,"&lt;"&amp;DATE('Categorías'!$B$4,2,1)))</f>
        <v>0</v>
      </c>
      <c r="D55" s="31">
        <f>IF($A55="",0,SUMIFS('Movimientos'!$D$5:$D$804,'Movimientos'!$B$5:$B$804,$A55,'Movimientos'!$A$5:$A$804,"&gt;="&amp;DATE('Categorías'!$B$4,2,1),'Movimientos'!$A$5:$A$804,"&lt;"&amp;DATE('Categorías'!$B$4,3,1)))</f>
        <v>0</v>
      </c>
      <c r="E55" s="31">
        <f>IF($A55="",0,SUMIFS('Movimientos'!$D$5:$D$804,'Movimientos'!$B$5:$B$804,$A55,'Movimientos'!$A$5:$A$804,"&gt;="&amp;DATE('Categorías'!$B$4,3,1),'Movimientos'!$A$5:$A$804,"&lt;"&amp;DATE('Categorías'!$B$4,4,1)))</f>
        <v>0</v>
      </c>
      <c r="F55" s="31">
        <f>IF($A55="",0,SUMIFS('Movimientos'!$D$5:$D$804,'Movimientos'!$B$5:$B$804,$A55,'Movimientos'!$A$5:$A$804,"&gt;="&amp;DATE('Categorías'!$B$4,4,1),'Movimientos'!$A$5:$A$804,"&lt;"&amp;DATE('Categorías'!$B$4,5,1)))</f>
        <v>0</v>
      </c>
      <c r="G55" s="31">
        <f>IF($A55="",0,SUMIFS('Movimientos'!$D$5:$D$804,'Movimientos'!$B$5:$B$804,$A55,'Movimientos'!$A$5:$A$804,"&gt;="&amp;DATE('Categorías'!$B$4,5,1),'Movimientos'!$A$5:$A$804,"&lt;"&amp;DATE('Categorías'!$B$4,6,1)))</f>
        <v>0</v>
      </c>
      <c r="H55" s="31">
        <f>IF($A55="",0,SUMIFS('Movimientos'!$D$5:$D$804,'Movimientos'!$B$5:$B$804,$A55,'Movimientos'!$A$5:$A$804,"&gt;="&amp;DATE('Categorías'!$B$4,6,1),'Movimientos'!$A$5:$A$804,"&lt;"&amp;DATE('Categorías'!$B$4,7,1)))</f>
        <v>0</v>
      </c>
      <c r="I55" s="31">
        <f>IF($A55="",0,SUMIFS('Movimientos'!$D$5:$D$804,'Movimientos'!$B$5:$B$804,$A55,'Movimientos'!$A$5:$A$804,"&gt;="&amp;DATE('Categorías'!$B$4,7,1),'Movimientos'!$A$5:$A$804,"&lt;"&amp;DATE('Categorías'!$B$4,8,1)))</f>
        <v>0</v>
      </c>
      <c r="J55" s="31">
        <f>IF($A55="",0,SUMIFS('Movimientos'!$D$5:$D$804,'Movimientos'!$B$5:$B$804,$A55,'Movimientos'!$A$5:$A$804,"&gt;="&amp;DATE('Categorías'!$B$4,8,1),'Movimientos'!$A$5:$A$804,"&lt;"&amp;DATE('Categorías'!$B$4,9,1)))</f>
        <v>0</v>
      </c>
      <c r="K55" s="31">
        <f>IF($A55="",0,SUMIFS('Movimientos'!$D$5:$D$804,'Movimientos'!$B$5:$B$804,$A55,'Movimientos'!$A$5:$A$804,"&gt;="&amp;DATE('Categorías'!$B$4,9,1),'Movimientos'!$A$5:$A$804,"&lt;"&amp;DATE('Categorías'!$B$4,10,1)))</f>
        <v>0</v>
      </c>
      <c r="L55" s="31">
        <f>IF($A55="",0,SUMIFS('Movimientos'!$D$5:$D$804,'Movimientos'!$B$5:$B$804,$A55,'Movimientos'!$A$5:$A$804,"&gt;="&amp;DATE('Categorías'!$B$4,10,1),'Movimientos'!$A$5:$A$804,"&lt;"&amp;DATE('Categorías'!$B$4,11,1)))</f>
        <v>0</v>
      </c>
      <c r="M55" s="31">
        <f>IF($A55="",0,SUMIFS('Movimientos'!$D$5:$D$804,'Movimientos'!$B$5:$B$804,$A55,'Movimientos'!$A$5:$A$804,"&gt;="&amp;DATE('Categorías'!$B$4,11,1),'Movimientos'!$A$5:$A$804,"&lt;"&amp;DATE('Categorías'!$B$4,12,1)))</f>
        <v>0</v>
      </c>
      <c r="N55" s="31">
        <f>IF($A55="",0,SUMIFS('Movimientos'!$D$5:$D$804,'Movimientos'!$B$5:$B$804,$A55,'Movimientos'!$A$5:$A$804,"&gt;="&amp;DATE('Categorías'!$B$4,12,1),'Movimientos'!$A$5:$A$804,"&lt;"&amp;DATE('Categorías'!$B$4,13,1)))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IF('Categorías'!A27="","",'Categorías'!A27)</f>
        <v>Hogar</v>
      </c>
      <c r="B56" s="26">
        <f>'Categorías'!D27</f>
        <v>0</v>
      </c>
      <c r="C56" s="26">
        <f>IF($A56="",0,SUMIFS('Movimientos'!$D$5:$D$804,'Movimientos'!$B$5:$B$804,$A56,'Movimientos'!$A$5:$A$804,"&gt;="&amp;DATE('Categorías'!$B$4,1,1),'Movimientos'!$A$5:$A$804,"&lt;"&amp;DATE('Categorías'!$B$4,2,1)))</f>
        <v>0</v>
      </c>
      <c r="D56" s="26">
        <f>IF($A56="",0,SUMIFS('Movimientos'!$D$5:$D$804,'Movimientos'!$B$5:$B$804,$A56,'Movimientos'!$A$5:$A$804,"&gt;="&amp;DATE('Categorías'!$B$4,2,1),'Movimientos'!$A$5:$A$804,"&lt;"&amp;DATE('Categorías'!$B$4,3,1)))</f>
        <v>0</v>
      </c>
      <c r="E56" s="26">
        <f>IF($A56="",0,SUMIFS('Movimientos'!$D$5:$D$804,'Movimientos'!$B$5:$B$804,$A56,'Movimientos'!$A$5:$A$804,"&gt;="&amp;DATE('Categorías'!$B$4,3,1),'Movimientos'!$A$5:$A$804,"&lt;"&amp;DATE('Categorías'!$B$4,4,1)))</f>
        <v>0</v>
      </c>
      <c r="F56" s="26">
        <f>IF($A56="",0,SUMIFS('Movimientos'!$D$5:$D$804,'Movimientos'!$B$5:$B$804,$A56,'Movimientos'!$A$5:$A$804,"&gt;="&amp;DATE('Categorías'!$B$4,4,1),'Movimientos'!$A$5:$A$804,"&lt;"&amp;DATE('Categorías'!$B$4,5,1)))</f>
        <v>0</v>
      </c>
      <c r="G56" s="26">
        <f>IF($A56="",0,SUMIFS('Movimientos'!$D$5:$D$804,'Movimientos'!$B$5:$B$804,$A56,'Movimientos'!$A$5:$A$804,"&gt;="&amp;DATE('Categorías'!$B$4,5,1),'Movimientos'!$A$5:$A$804,"&lt;"&amp;DATE('Categorías'!$B$4,6,1)))</f>
        <v>0</v>
      </c>
      <c r="H56" s="26">
        <f>IF($A56="",0,SUMIFS('Movimientos'!$D$5:$D$804,'Movimientos'!$B$5:$B$804,$A56,'Movimientos'!$A$5:$A$804,"&gt;="&amp;DATE('Categorías'!$B$4,6,1),'Movimientos'!$A$5:$A$804,"&lt;"&amp;DATE('Categorías'!$B$4,7,1)))</f>
        <v>0</v>
      </c>
      <c r="I56" s="26">
        <f>IF($A56="",0,SUMIFS('Movimientos'!$D$5:$D$804,'Movimientos'!$B$5:$B$804,$A56,'Movimientos'!$A$5:$A$804,"&gt;="&amp;DATE('Categorías'!$B$4,7,1),'Movimientos'!$A$5:$A$804,"&lt;"&amp;DATE('Categorías'!$B$4,8,1)))</f>
        <v>0</v>
      </c>
      <c r="J56" s="26">
        <f>IF($A56="",0,SUMIFS('Movimientos'!$D$5:$D$804,'Movimientos'!$B$5:$B$804,$A56,'Movimientos'!$A$5:$A$804,"&gt;="&amp;DATE('Categorías'!$B$4,8,1),'Movimientos'!$A$5:$A$804,"&lt;"&amp;DATE('Categorías'!$B$4,9,1)))</f>
        <v>0</v>
      </c>
      <c r="K56" s="26">
        <f>IF($A56="",0,SUMIFS('Movimientos'!$D$5:$D$804,'Movimientos'!$B$5:$B$804,$A56,'Movimientos'!$A$5:$A$804,"&gt;="&amp;DATE('Categorías'!$B$4,9,1),'Movimientos'!$A$5:$A$804,"&lt;"&amp;DATE('Categorías'!$B$4,10,1)))</f>
        <v>0</v>
      </c>
      <c r="L56" s="26">
        <f>IF($A56="",0,SUMIFS('Movimientos'!$D$5:$D$804,'Movimientos'!$B$5:$B$804,$A56,'Movimientos'!$A$5:$A$804,"&gt;="&amp;DATE('Categorías'!$B$4,10,1),'Movimientos'!$A$5:$A$804,"&lt;"&amp;DATE('Categorías'!$B$4,11,1)))</f>
        <v>0</v>
      </c>
      <c r="M56" s="26">
        <f>IF($A56="",0,SUMIFS('Movimientos'!$D$5:$D$804,'Movimientos'!$B$5:$B$804,$A56,'Movimientos'!$A$5:$A$804,"&gt;="&amp;DATE('Categorías'!$B$4,11,1),'Movimientos'!$A$5:$A$804,"&lt;"&amp;DATE('Categorías'!$B$4,12,1)))</f>
        <v>0</v>
      </c>
      <c r="N56" s="26">
        <f>IF($A56="",0,SUMIFS('Movimientos'!$D$5:$D$804,'Movimientos'!$B$5:$B$804,$A56,'Movimientos'!$A$5:$A$804,"&gt;="&amp;DATE('Categorías'!$B$4,12,1),'Movimientos'!$A$5:$A$804,"&lt;"&amp;DATE('Categorías'!$B$4,13,1)))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IF('Categorías'!A28="","",'Categorías'!A28)</f>
        <v>Ahorro e inversión</v>
      </c>
      <c r="B57" s="31">
        <f>'Categorías'!D28</f>
        <v>0</v>
      </c>
      <c r="C57" s="31">
        <f>IF($A57="",0,SUMIFS('Movimientos'!$D$5:$D$804,'Movimientos'!$B$5:$B$804,$A57,'Movimientos'!$A$5:$A$804,"&gt;="&amp;DATE('Categorías'!$B$4,1,1),'Movimientos'!$A$5:$A$804,"&lt;"&amp;DATE('Categorías'!$B$4,2,1)))</f>
        <v>250</v>
      </c>
      <c r="D57" s="31">
        <f>IF($A57="",0,SUMIFS('Movimientos'!$D$5:$D$804,'Movimientos'!$B$5:$B$804,$A57,'Movimientos'!$A$5:$A$804,"&gt;="&amp;DATE('Categorías'!$B$4,2,1),'Movimientos'!$A$5:$A$804,"&lt;"&amp;DATE('Categorías'!$B$4,3,1)))</f>
        <v>0</v>
      </c>
      <c r="E57" s="31">
        <f>IF($A57="",0,SUMIFS('Movimientos'!$D$5:$D$804,'Movimientos'!$B$5:$B$804,$A57,'Movimientos'!$A$5:$A$804,"&gt;="&amp;DATE('Categorías'!$B$4,3,1),'Movimientos'!$A$5:$A$804,"&lt;"&amp;DATE('Categorías'!$B$4,4,1)))</f>
        <v>0</v>
      </c>
      <c r="F57" s="31">
        <f>IF($A57="",0,SUMIFS('Movimientos'!$D$5:$D$804,'Movimientos'!$B$5:$B$804,$A57,'Movimientos'!$A$5:$A$804,"&gt;="&amp;DATE('Categorías'!$B$4,4,1),'Movimientos'!$A$5:$A$804,"&lt;"&amp;DATE('Categorías'!$B$4,5,1)))</f>
        <v>0</v>
      </c>
      <c r="G57" s="31">
        <f>IF($A57="",0,SUMIFS('Movimientos'!$D$5:$D$804,'Movimientos'!$B$5:$B$804,$A57,'Movimientos'!$A$5:$A$804,"&gt;="&amp;DATE('Categorías'!$B$4,5,1),'Movimientos'!$A$5:$A$804,"&lt;"&amp;DATE('Categorías'!$B$4,6,1)))</f>
        <v>0</v>
      </c>
      <c r="H57" s="31">
        <f>IF($A57="",0,SUMIFS('Movimientos'!$D$5:$D$804,'Movimientos'!$B$5:$B$804,$A57,'Movimientos'!$A$5:$A$804,"&gt;="&amp;DATE('Categorías'!$B$4,6,1),'Movimientos'!$A$5:$A$804,"&lt;"&amp;DATE('Categorías'!$B$4,7,1)))</f>
        <v>0</v>
      </c>
      <c r="I57" s="31">
        <f>IF($A57="",0,SUMIFS('Movimientos'!$D$5:$D$804,'Movimientos'!$B$5:$B$804,$A57,'Movimientos'!$A$5:$A$804,"&gt;="&amp;DATE('Categorías'!$B$4,7,1),'Movimientos'!$A$5:$A$804,"&lt;"&amp;DATE('Categorías'!$B$4,8,1)))</f>
        <v>0</v>
      </c>
      <c r="J57" s="31">
        <f>IF($A57="",0,SUMIFS('Movimientos'!$D$5:$D$804,'Movimientos'!$B$5:$B$804,$A57,'Movimientos'!$A$5:$A$804,"&gt;="&amp;DATE('Categorías'!$B$4,8,1),'Movimientos'!$A$5:$A$804,"&lt;"&amp;DATE('Categorías'!$B$4,9,1)))</f>
        <v>0</v>
      </c>
      <c r="K57" s="31">
        <f>IF($A57="",0,SUMIFS('Movimientos'!$D$5:$D$804,'Movimientos'!$B$5:$B$804,$A57,'Movimientos'!$A$5:$A$804,"&gt;="&amp;DATE('Categorías'!$B$4,9,1),'Movimientos'!$A$5:$A$804,"&lt;"&amp;DATE('Categorías'!$B$4,10,1)))</f>
        <v>0</v>
      </c>
      <c r="L57" s="31">
        <f>IF($A57="",0,SUMIFS('Movimientos'!$D$5:$D$804,'Movimientos'!$B$5:$B$804,$A57,'Movimientos'!$A$5:$A$804,"&gt;="&amp;DATE('Categorías'!$B$4,10,1),'Movimientos'!$A$5:$A$804,"&lt;"&amp;DATE('Categorías'!$B$4,11,1)))</f>
        <v>0</v>
      </c>
      <c r="M57" s="31">
        <f>IF($A57="",0,SUMIFS('Movimientos'!$D$5:$D$804,'Movimientos'!$B$5:$B$804,$A57,'Movimientos'!$A$5:$A$804,"&gt;="&amp;DATE('Categorías'!$B$4,11,1),'Movimientos'!$A$5:$A$804,"&lt;"&amp;DATE('Categorías'!$B$4,12,1)))</f>
        <v>0</v>
      </c>
      <c r="N57" s="31">
        <f>IF($A57="",0,SUMIFS('Movimientos'!$D$5:$D$804,'Movimientos'!$B$5:$B$804,$A57,'Movimientos'!$A$5:$A$804,"&gt;="&amp;DATE('Categorías'!$B$4,12,1),'Movimientos'!$A$5:$A$804,"&lt;"&amp;DATE('Categorías'!$B$4,13,1)))</f>
        <v>0</v>
      </c>
      <c r="O57" s="32">
        <f>SUM(C57:N57)</f>
        <v>250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IF('Categorías'!A29="","",'Categorías'!A29)</f>
        <v>Cuotas de préstamos</v>
      </c>
      <c r="B58" s="26">
        <f>'Categorías'!D29</f>
        <v>0</v>
      </c>
      <c r="C58" s="26">
        <f>IF($A58="",0,SUMIFS('Movimientos'!$D$5:$D$804,'Movimientos'!$B$5:$B$804,$A58,'Movimientos'!$A$5:$A$804,"&gt;="&amp;DATE('Categorías'!$B$4,1,1),'Movimientos'!$A$5:$A$804,"&lt;"&amp;DATE('Categorías'!$B$4,2,1)))</f>
        <v>0</v>
      </c>
      <c r="D58" s="26">
        <f>IF($A58="",0,SUMIFS('Movimientos'!$D$5:$D$804,'Movimientos'!$B$5:$B$804,$A58,'Movimientos'!$A$5:$A$804,"&gt;="&amp;DATE('Categorías'!$B$4,2,1),'Movimientos'!$A$5:$A$804,"&lt;"&amp;DATE('Categorías'!$B$4,3,1)))</f>
        <v>0</v>
      </c>
      <c r="E58" s="26">
        <f>IF($A58="",0,SUMIFS('Movimientos'!$D$5:$D$804,'Movimientos'!$B$5:$B$804,$A58,'Movimientos'!$A$5:$A$804,"&gt;="&amp;DATE('Categorías'!$B$4,3,1),'Movimientos'!$A$5:$A$804,"&lt;"&amp;DATE('Categorías'!$B$4,4,1)))</f>
        <v>0</v>
      </c>
      <c r="F58" s="26">
        <f>IF($A58="",0,SUMIFS('Movimientos'!$D$5:$D$804,'Movimientos'!$B$5:$B$804,$A58,'Movimientos'!$A$5:$A$804,"&gt;="&amp;DATE('Categorías'!$B$4,4,1),'Movimientos'!$A$5:$A$804,"&lt;"&amp;DATE('Categorías'!$B$4,5,1)))</f>
        <v>0</v>
      </c>
      <c r="G58" s="26">
        <f>IF($A58="",0,SUMIFS('Movimientos'!$D$5:$D$804,'Movimientos'!$B$5:$B$804,$A58,'Movimientos'!$A$5:$A$804,"&gt;="&amp;DATE('Categorías'!$B$4,5,1),'Movimientos'!$A$5:$A$804,"&lt;"&amp;DATE('Categorías'!$B$4,6,1)))</f>
        <v>0</v>
      </c>
      <c r="H58" s="26">
        <f>IF($A58="",0,SUMIFS('Movimientos'!$D$5:$D$804,'Movimientos'!$B$5:$B$804,$A58,'Movimientos'!$A$5:$A$804,"&gt;="&amp;DATE('Categorías'!$B$4,6,1),'Movimientos'!$A$5:$A$804,"&lt;"&amp;DATE('Categorías'!$B$4,7,1)))</f>
        <v>0</v>
      </c>
      <c r="I58" s="26">
        <f>IF($A58="",0,SUMIFS('Movimientos'!$D$5:$D$804,'Movimientos'!$B$5:$B$804,$A58,'Movimientos'!$A$5:$A$804,"&gt;="&amp;DATE('Categorías'!$B$4,7,1),'Movimientos'!$A$5:$A$804,"&lt;"&amp;DATE('Categorías'!$B$4,8,1)))</f>
        <v>0</v>
      </c>
      <c r="J58" s="26">
        <f>IF($A58="",0,SUMIFS('Movimientos'!$D$5:$D$804,'Movimientos'!$B$5:$B$804,$A58,'Movimientos'!$A$5:$A$804,"&gt;="&amp;DATE('Categorías'!$B$4,8,1),'Movimientos'!$A$5:$A$804,"&lt;"&amp;DATE('Categorías'!$B$4,9,1)))</f>
        <v>0</v>
      </c>
      <c r="K58" s="26">
        <f>IF($A58="",0,SUMIFS('Movimientos'!$D$5:$D$804,'Movimientos'!$B$5:$B$804,$A58,'Movimientos'!$A$5:$A$804,"&gt;="&amp;DATE('Categorías'!$B$4,9,1),'Movimientos'!$A$5:$A$804,"&lt;"&amp;DATE('Categorías'!$B$4,10,1)))</f>
        <v>0</v>
      </c>
      <c r="L58" s="26">
        <f>IF($A58="",0,SUMIFS('Movimientos'!$D$5:$D$804,'Movimientos'!$B$5:$B$804,$A58,'Movimientos'!$A$5:$A$804,"&gt;="&amp;DATE('Categorías'!$B$4,10,1),'Movimientos'!$A$5:$A$804,"&lt;"&amp;DATE('Categorías'!$B$4,11,1)))</f>
        <v>0</v>
      </c>
      <c r="M58" s="26">
        <f>IF($A58="",0,SUMIFS('Movimientos'!$D$5:$D$804,'Movimientos'!$B$5:$B$804,$A58,'Movimientos'!$A$5:$A$804,"&gt;="&amp;DATE('Categorías'!$B$4,11,1),'Movimientos'!$A$5:$A$804,"&lt;"&amp;DATE('Categorías'!$B$4,12,1)))</f>
        <v>0</v>
      </c>
      <c r="N58" s="26">
        <f>IF($A58="",0,SUMIFS('Movimientos'!$D$5:$D$804,'Movimientos'!$B$5:$B$804,$A58,'Movimientos'!$A$5:$A$804,"&gt;="&amp;DATE('Categorías'!$B$4,12,1),'Movimientos'!$A$5:$A$804,"&lt;"&amp;DATE('Categorías'!$B$4,13,1)))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IF('Categorías'!A30="","",'Categorías'!A30)</f>
        <v>Otros</v>
      </c>
      <c r="B59" s="31">
        <f>'Categorías'!D30</f>
        <v>0</v>
      </c>
      <c r="C59" s="31">
        <f>IF($A59="",0,SUMIFS('Movimientos'!$D$5:$D$804,'Movimientos'!$B$5:$B$804,$A59,'Movimientos'!$A$5:$A$804,"&gt;="&amp;DATE('Categorías'!$B$4,1,1),'Movimientos'!$A$5:$A$804,"&lt;"&amp;DATE('Categorías'!$B$4,2,1)))</f>
        <v>0</v>
      </c>
      <c r="D59" s="31">
        <f>IF($A59="",0,SUMIFS('Movimientos'!$D$5:$D$804,'Movimientos'!$B$5:$B$804,$A59,'Movimientos'!$A$5:$A$804,"&gt;="&amp;DATE('Categorías'!$B$4,2,1),'Movimientos'!$A$5:$A$804,"&lt;"&amp;DATE('Categorías'!$B$4,3,1)))</f>
        <v>0</v>
      </c>
      <c r="E59" s="31">
        <f>IF($A59="",0,SUMIFS('Movimientos'!$D$5:$D$804,'Movimientos'!$B$5:$B$804,$A59,'Movimientos'!$A$5:$A$804,"&gt;="&amp;DATE('Categorías'!$B$4,3,1),'Movimientos'!$A$5:$A$804,"&lt;"&amp;DATE('Categorías'!$B$4,4,1)))</f>
        <v>0</v>
      </c>
      <c r="F59" s="31">
        <f>IF($A59="",0,SUMIFS('Movimientos'!$D$5:$D$804,'Movimientos'!$B$5:$B$804,$A59,'Movimientos'!$A$5:$A$804,"&gt;="&amp;DATE('Categorías'!$B$4,4,1),'Movimientos'!$A$5:$A$804,"&lt;"&amp;DATE('Categorías'!$B$4,5,1)))</f>
        <v>0</v>
      </c>
      <c r="G59" s="31">
        <f>IF($A59="",0,SUMIFS('Movimientos'!$D$5:$D$804,'Movimientos'!$B$5:$B$804,$A59,'Movimientos'!$A$5:$A$804,"&gt;="&amp;DATE('Categorías'!$B$4,5,1),'Movimientos'!$A$5:$A$804,"&lt;"&amp;DATE('Categorías'!$B$4,6,1)))</f>
        <v>0</v>
      </c>
      <c r="H59" s="31">
        <f>IF($A59="",0,SUMIFS('Movimientos'!$D$5:$D$804,'Movimientos'!$B$5:$B$804,$A59,'Movimientos'!$A$5:$A$804,"&gt;="&amp;DATE('Categorías'!$B$4,6,1),'Movimientos'!$A$5:$A$804,"&lt;"&amp;DATE('Categorías'!$B$4,7,1)))</f>
        <v>0</v>
      </c>
      <c r="I59" s="31">
        <f>IF($A59="",0,SUMIFS('Movimientos'!$D$5:$D$804,'Movimientos'!$B$5:$B$804,$A59,'Movimientos'!$A$5:$A$804,"&gt;="&amp;DATE('Categorías'!$B$4,7,1),'Movimientos'!$A$5:$A$804,"&lt;"&amp;DATE('Categorías'!$B$4,8,1)))</f>
        <v>0</v>
      </c>
      <c r="J59" s="31">
        <f>IF($A59="",0,SUMIFS('Movimientos'!$D$5:$D$804,'Movimientos'!$B$5:$B$804,$A59,'Movimientos'!$A$5:$A$804,"&gt;="&amp;DATE('Categorías'!$B$4,8,1),'Movimientos'!$A$5:$A$804,"&lt;"&amp;DATE('Categorías'!$B$4,9,1)))</f>
        <v>0</v>
      </c>
      <c r="K59" s="31">
        <f>IF($A59="",0,SUMIFS('Movimientos'!$D$5:$D$804,'Movimientos'!$B$5:$B$804,$A59,'Movimientos'!$A$5:$A$804,"&gt;="&amp;DATE('Categorías'!$B$4,9,1),'Movimientos'!$A$5:$A$804,"&lt;"&amp;DATE('Categorías'!$B$4,10,1)))</f>
        <v>0</v>
      </c>
      <c r="L59" s="31">
        <f>IF($A59="",0,SUMIFS('Movimientos'!$D$5:$D$804,'Movimientos'!$B$5:$B$804,$A59,'Movimientos'!$A$5:$A$804,"&gt;="&amp;DATE('Categorías'!$B$4,10,1),'Movimientos'!$A$5:$A$804,"&lt;"&amp;DATE('Categorías'!$B$4,11,1)))</f>
        <v>0</v>
      </c>
      <c r="M59" s="31">
        <f>IF($A59="",0,SUMIFS('Movimientos'!$D$5:$D$804,'Movimientos'!$B$5:$B$804,$A59,'Movimientos'!$A$5:$A$804,"&gt;="&amp;DATE('Categorías'!$B$4,11,1),'Movimientos'!$A$5:$A$804,"&lt;"&amp;DATE('Categorías'!$B$4,12,1)))</f>
        <v>0</v>
      </c>
      <c r="N59" s="31">
        <f>IF($A59="",0,SUMIFS('Movimientos'!$D$5:$D$804,'Movimientos'!$B$5:$B$804,$A59,'Movimientos'!$A$5:$A$804,"&gt;="&amp;DATE('Categorías'!$B$4,12,1),'Movimientos'!$A$5:$A$804,"&lt;"&amp;DATE('Categorías'!$B$4,13,1)))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{A846D224-11C7-4E5E-B7DD-34E35B2285A9}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846D224-11C7-4E5E-B7DD-34E35B2285A9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Instrucciones</vt:lpstr>
      <vt:lpstr>Categorías</vt:lpstr>
      <vt:lpstr>Movimientos</vt:lpstr>
      <vt:lpstr>Resumen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