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Οδηγίες" state="visible" r:id="rId4"/>
    <sheet sheetId="2" name="Κατηγορίες" state="visible" r:id="rId5"/>
    <sheet sheetId="3" name="Κινήσεις" state="visible" r:id="rId6"/>
    <sheet sheetId="4" name="Σύνοψη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<sst xmlns="http://schemas.openxmlformats.org/spreadsheetml/2006/main" count="140" uniqueCount="86">
  <si>
    <t>Οικογενειακός προϋπολογισμός</t>
  </si>
  <si>
    <t>Οικογενειακός προϋπολογισμός για ένα έτος: κάνε πρόβλεψη για κάθε κατηγορία, κατέγραψε κάθε κίνηση και δες μήνα με μήνα πού βρίσκεσαι.</t>
  </si>
  <si>
    <t>Πώς το χρησιμοποιείς</t>
  </si>
  <si>
    <t>Στο φύλλο Κατηγορίες βάλε το έτος και, αν θέλεις, μετονόμασε τις κατηγορίες. Όρισε για την καθεμία μηνιαία πρόβλεψη — πόσα περιμένεις να βγάλεις ή να ξοδέψεις.</t>
  </si>
  <si>
    <t>Στο φύλλο Κινήσεις γράψε κάθε έσοδο ή έξοδο σε δική του γραμμή: ημερομηνία, κατηγορία από τη λίστα, σύντομη περιγραφή και ποσό (πάντα θετικό).</t>
  </si>
  <si>
    <t>Το φύλλο Σύνοψη κάνει τα υπόλοιπα: σύνολα ανά κατηγορία και μήνα, την ετήσια πρόβλεψη, τη διαφορά και δύο γραφήματα.</t>
  </si>
  <si>
    <t>Σβήσε τις γραμμές-παραδείγματα του Ιανουαρίου πριν βάλεις τα δικά σου νούμερα.</t>
  </si>
  <si>
    <t>Τα κίτρινα κελιά τα συμπληρώνεις εσύ.</t>
  </si>
  <si>
    <t>Τα λευκά κελιά υπολογίζονται μόνα τους (είναι κλειδωμένα για να μη σβήσεις κάποιον τύπο — Αναθεώρηση → Κατάργηση προστασίας φύλλου, χωρίς κωδικό).</t>
  </si>
  <si>
    <t>Συμβουλές</t>
  </si>
  <si>
    <t>•  Κατέγραφε τις κινήσεις μία φορά την εβδομάδα — παίρνει πέντε λεπτά και ο προϋπολογισμός μένει αληθινός.</t>
  </si>
  <si>
    <t>•  Το κόκκινο στη σύνοψη σημαίνει ότι μια κατηγορία ξεπέρασε την πρόβλεψη για τους μήνες που πέρασαν.</t>
  </si>
  <si>
    <t>•  Ποσοστό αποταμίευσης = (έσοδα − έξοδα) ÷ έσοδα. Το 10–20 % είναι καλός στόχος.</t>
  </si>
  <si>
    <t>•  Διακοπές, δώρα και επισκευές αυτοκινήτου βάλ' τα στον προϋπολογισμό ως μηνιαίο ποσό, για να μη σε αιφνιδιάσουν.</t>
  </si>
  <si>
    <t>Δωρεάν πρότυπο από το Planmero · planmero.com/el/family-budget-excel/</t>
  </si>
  <si>
    <t>Κατηγορίες και μηνιαία πρόβλεψη</t>
  </si>
  <si>
    <t>Μετονόμασε τις κατηγορίες όπως θέλεις και όρισε πόσα προβλέπεις τον μήνα. Το έτος ισχύει για όλο το βιβλίο εργασίας.</t>
  </si>
  <si>
    <t>Έτος</t>
  </si>
  <si>
    <t>Κατηγορία</t>
  </si>
  <si>
    <t>Είδος</t>
  </si>
  <si>
    <t>Πρόβλεψη ανά μήνα</t>
  </si>
  <si>
    <t>Πρόβλεψη / έτος</t>
  </si>
  <si>
    <t>Μισθός</t>
  </si>
  <si>
    <t>Έσοδο</t>
  </si>
  <si>
    <t>Μισθός συντρόφου</t>
  </si>
  <si>
    <t>Επιδόματα</t>
  </si>
  <si>
    <t>Επιχείρηση</t>
  </si>
  <si>
    <t>Ενοίκια</t>
  </si>
  <si>
    <t>Λοιπά έσοδα</t>
  </si>
  <si>
    <t>Στέγαση (ενοίκιο / στεγαστικό)</t>
  </si>
  <si>
    <t>Έξοδο</t>
  </si>
  <si>
    <t>Ρεύμα και νερό</t>
  </si>
  <si>
    <t>Σούπερ μάρκετ</t>
  </si>
  <si>
    <t>Μετακινήσεις και αυτοκίνητο</t>
  </si>
  <si>
    <t>Κινητό και ίντερνετ</t>
  </si>
  <si>
    <t>Ασφάλειες</t>
  </si>
  <si>
    <t>Υγεία</t>
  </si>
  <si>
    <t>Παιδιά και σχολείο</t>
  </si>
  <si>
    <t>Ρούχα</t>
  </si>
  <si>
    <t>Φαγητό έξω</t>
  </si>
  <si>
    <t>Ελεύθερος χρόνος</t>
  </si>
  <si>
    <t>Συνδρομές</t>
  </si>
  <si>
    <t>Διακοπές</t>
  </si>
  <si>
    <t>Δώρα</t>
  </si>
  <si>
    <t>Σπίτι</t>
  </si>
  <si>
    <t>Αποταμίευση και επενδύσεις</t>
  </si>
  <si>
    <t>Δόσεις δανείων</t>
  </si>
  <si>
    <t>Λοιπά</t>
  </si>
  <si>
    <t>Κινήσεις</t>
  </si>
  <si>
    <t>Μία γραμμή για κάθε έσοδο ή έξοδο. Τα ποσά είναι θετικά· η κατηγορία καθορίζει αν είναι έσοδο ή έξοδο.</t>
  </si>
  <si>
    <t>Ημερομηνία</t>
  </si>
  <si>
    <t>Περιγραφή</t>
  </si>
  <si>
    <t>Ποσό</t>
  </si>
  <si>
    <t>Μισθός Ιανουαρίου</t>
  </si>
  <si>
    <t>Ενοίκιο</t>
  </si>
  <si>
    <t>Ρεύμα και φυσικό αέριο</t>
  </si>
  <si>
    <t>Βενζίνη</t>
  </si>
  <si>
    <t>Σινεμά</t>
  </si>
  <si>
    <t>Streaming</t>
  </si>
  <si>
    <t>Μηνιαία αποταμίευση</t>
  </si>
  <si>
    <t>Ετήσια σύνοψη</t>
  </si>
  <si>
    <t>Όλα εδώ υπολογίζονται από το φύλλο Κινήσεις. Κόκκινο: πάνω από την πρόβλεψη για τους μήνες που πέρασαν.</t>
  </si>
  <si>
    <t>Έσοδα</t>
  </si>
  <si>
    <t>Έξοδα</t>
  </si>
  <si>
    <t>Υπόλοιπο</t>
  </si>
  <si>
    <t>Ποσοστό αποταμίευσης</t>
  </si>
  <si>
    <t>Ανά μήνα</t>
  </si>
  <si>
    <t/>
  </si>
  <si>
    <t>Ιανουαρίου</t>
  </si>
  <si>
    <t>Φεβρουαρίου</t>
  </si>
  <si>
    <t>Μαρτίου</t>
  </si>
  <si>
    <t>Απριλίου</t>
  </si>
  <si>
    <t>Μαΐου</t>
  </si>
  <si>
    <t>Ιουνίου</t>
  </si>
  <si>
    <t>Ιουλίου</t>
  </si>
  <si>
    <t>Αυγούστου</t>
  </si>
  <si>
    <t>Σεπτεμβρίου</t>
  </si>
  <si>
    <t>Οκτωβρίου</t>
  </si>
  <si>
    <t>Νοεμβρίου</t>
  </si>
  <si>
    <t>Δεκεμβρίου</t>
  </si>
  <si>
    <t>Σύνολο</t>
  </si>
  <si>
    <t>Ανά κατηγορία</t>
  </si>
  <si>
    <t>Πρόβλεψη έτους</t>
  </si>
  <si>
    <t>Πραγματικό</t>
  </si>
  <si>
    <t>Διαφορά</t>
  </si>
  <si>
    <t>% της πρόβλεψης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</si>
</sst>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Έσοδα και έξοδα ανά μήνα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Έσοδα</c:v>
          </c:tx>
          <c:spPr>
            <a:solidFill>
              <a:srgbClr val="12805A"/>
            </a:solidFill>
          </c:spPr>
          <c:invertIfNegative val="0"/>
          <c:cat>
            <c:strRef>
              <c:f>'Σύνοψη'!$C$8:$N$8</c:f>
              <c:strCache>
                <c:ptCount val="12"/>
                <c:pt idx="0">
                  <c:v>Ιανουαρίου</c:v>
                </c:pt>
                <c:pt idx="1">
                  <c:v>Φεβρουαρίου</c:v>
                </c:pt>
                <c:pt idx="2">
                  <c:v>Μαρτίου</c:v>
                </c:pt>
                <c:pt idx="3">
                  <c:v>Απριλίου</c:v>
                </c:pt>
                <c:pt idx="4">
                  <c:v>Μαΐου</c:v>
                </c:pt>
                <c:pt idx="5">
                  <c:v>Ιουνίου</c:v>
                </c:pt>
                <c:pt idx="6">
                  <c:v>Ιουλίου</c:v>
                </c:pt>
                <c:pt idx="7">
                  <c:v>Αυγούστου</c:v>
                </c:pt>
                <c:pt idx="8">
                  <c:v>Σεπτεμβρίου</c:v>
                </c:pt>
                <c:pt idx="9">
                  <c:v>Οκτωβρίου</c:v>
                </c:pt>
                <c:pt idx="10">
                  <c:v>Νοεμβρίου</c:v>
                </c:pt>
                <c:pt idx="11">
                  <c:v>Δεκεμβρίου</c:v>
                </c:pt>
              </c:strCache>
            </c:strRef>
          </c:cat>
          <c:val>
            <c:numRef>
              <c:f>'Σύνοψη'!$C$9:$N$9</c:f>
              <c:numCache>
                <c:formatCode>General</c:formatCode>
                <c:ptCount val="12"/>
                <c:pt idx="0">
                  <c:v>1500</c:v>
                </c:pt>
              </c:numCache>
            </c:numRef>
          </c:val>
        </c:ser>
        <c:ser>
          <c:idx val="1"/>
          <c:order val="1"/>
          <c:tx>
            <c:v>Έξοδα</c:v>
          </c:tx>
          <c:spPr>
            <a:solidFill>
              <a:srgbClr val="D4A72C"/>
            </a:solidFill>
          </c:spPr>
          <c:invertIfNegative val="0"/>
          <c:cat>
            <c:strRef>
              <c:f>'Σύνοψη'!$C$8:$N$8</c:f>
              <c:strCache>
                <c:ptCount val="12"/>
                <c:pt idx="0">
                  <c:v>Ιανουαρίου</c:v>
                </c:pt>
                <c:pt idx="1">
                  <c:v>Φεβρουαρίου</c:v>
                </c:pt>
                <c:pt idx="2">
                  <c:v>Μαρτίου</c:v>
                </c:pt>
                <c:pt idx="3">
                  <c:v>Απριλίου</c:v>
                </c:pt>
                <c:pt idx="4">
                  <c:v>Μαΐου</c:v>
                </c:pt>
                <c:pt idx="5">
                  <c:v>Ιουνίου</c:v>
                </c:pt>
                <c:pt idx="6">
                  <c:v>Ιουλίου</c:v>
                </c:pt>
                <c:pt idx="7">
                  <c:v>Αυγούστου</c:v>
                </c:pt>
                <c:pt idx="8">
                  <c:v>Σεπτεμβρίου</c:v>
                </c:pt>
                <c:pt idx="9">
                  <c:v>Οκτωβρίου</c:v>
                </c:pt>
                <c:pt idx="10">
                  <c:v>Νοεμβρίου</c:v>
                </c:pt>
                <c:pt idx="11">
                  <c:v>Δεκεμβρίου</c:v>
                </c:pt>
              </c:strCache>
            </c:strRef>
          </c:cat>
          <c:val>
            <c:numRef>
              <c:f>'Σύνοψη'!$C$10:$N$10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Πού πηγαίνουν τα χρήματα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Έξοδα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'Σύνοψη'!$A$42:$A$59</c:f>
              <c:strCache>
                <c:ptCount val="18"/>
                <c:pt idx="0">
                  <c:v>Στέγαση (ενοίκιο / στεγαστικό)</c:v>
                </c:pt>
                <c:pt idx="1">
                  <c:v>Ρεύμα και νερό</c:v>
                </c:pt>
                <c:pt idx="2">
                  <c:v>Σούπερ μάρκετ</c:v>
                </c:pt>
                <c:pt idx="3">
                  <c:v>Μετακινήσεις και αυτοκίνητο</c:v>
                </c:pt>
                <c:pt idx="4">
                  <c:v>Κινητό και ίντερνετ</c:v>
                </c:pt>
                <c:pt idx="5">
                  <c:v>Ασφάλειες</c:v>
                </c:pt>
                <c:pt idx="6">
                  <c:v>Υγεία</c:v>
                </c:pt>
                <c:pt idx="7">
                  <c:v>Παιδιά και σχολείο</c:v>
                </c:pt>
                <c:pt idx="8">
                  <c:v>Ρούχα</c:v>
                </c:pt>
                <c:pt idx="9">
                  <c:v>Φαγητό έξω</c:v>
                </c:pt>
                <c:pt idx="10">
                  <c:v>Ελεύθερος χρόνος</c:v>
                </c:pt>
                <c:pt idx="11">
                  <c:v>Συνδρομές</c:v>
                </c:pt>
                <c:pt idx="12">
                  <c:v>Διακοπές</c:v>
                </c:pt>
                <c:pt idx="13">
                  <c:v>Δώρα</c:v>
                </c:pt>
                <c:pt idx="14">
                  <c:v>Σπίτι</c:v>
                </c:pt>
                <c:pt idx="15">
                  <c:v>Αποταμίευση και επενδύσεις</c:v>
                </c:pt>
                <c:pt idx="16">
                  <c:v>Δόσεις δανείων</c:v>
                </c:pt>
                <c:pt idx="17">
                  <c:v>Λοιπά</c:v>
                </c:pt>
              </c:strCache>
            </c:strRef>
          </c:cat>
          <c:val>
            <c:numRef>
              <c:f>'Σύνοψη'!$O$42:$O$59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l/family-budge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36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1500</v>
      </c>
      <c r="E5" s="21" t="str">
        <f>IF(B5="","",IFERROR(VLOOKUP(B5,'Κατηγορίες'!$A$7:$B$30,2,FALSE),""))</f>
        <v>Έσοδο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IF(B6="","",IFERROR(VLOOKUP(B6,'Κατηγορίες'!$A$7:$B$30,2,FALSE),""))</f>
        <v>Έξοδο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IF(B7="","",IFERROR(VLOOKUP(B7,'Κατηγορίες'!$A$7:$B$30,2,FALSE),""))</f>
        <v>Έξοδο</v>
      </c>
    </row>
    <row r="8" spans="1:5" x14ac:dyDescent="0.25">
      <c r="A8" s="20">
        <v>46390</v>
      </c>
      <c r="B8" s="15" t="s">
        <v>32</v>
      </c>
      <c r="C8" s="15" t="s">
        <v>32</v>
      </c>
      <c r="D8" s="17">
        <v>96.4</v>
      </c>
      <c r="E8" s="21" t="str">
        <f>IF(B8="","",IFERROR(VLOOKUP(B8,'Κατηγορίες'!$A$7:$B$30,2,FALSE),""))</f>
        <v>Έξοδο</v>
      </c>
    </row>
    <row r="9" spans="1:5" x14ac:dyDescent="0.25">
      <c r="A9" s="20">
        <v>46399</v>
      </c>
      <c r="B9" s="15" t="s">
        <v>32</v>
      </c>
      <c r="C9" s="15" t="s">
        <v>32</v>
      </c>
      <c r="D9" s="17">
        <v>74.2</v>
      </c>
      <c r="E9" s="21" t="str">
        <f>IF(B9="","",IFERROR(VLOOKUP(B9,'Κατηγορίες'!$A$7:$B$30,2,FALSE),""))</f>
        <v>Έξοδο</v>
      </c>
    </row>
    <row r="10" spans="1:5" x14ac:dyDescent="0.25">
      <c r="A10" s="20">
        <v>46395</v>
      </c>
      <c r="B10" s="15" t="s">
        <v>33</v>
      </c>
      <c r="C10" s="15" t="s">
        <v>56</v>
      </c>
      <c r="D10" s="17">
        <v>60</v>
      </c>
      <c r="E10" s="21" t="str">
        <f>IF(B10="","",IFERROR(VLOOKUP(B10,'Κατηγορίες'!$A$7:$B$30,2,FALSE),""))</f>
        <v>Έξοδο</v>
      </c>
    </row>
    <row r="11" spans="1:5" x14ac:dyDescent="0.25">
      <c r="A11" s="20">
        <v>46402</v>
      </c>
      <c r="B11" s="15" t="s">
        <v>34</v>
      </c>
      <c r="C11" s="15" t="s">
        <v>34</v>
      </c>
      <c r="D11" s="17">
        <v>35</v>
      </c>
      <c r="E11" s="21" t="str">
        <f>IF(B11="","",IFERROR(VLOOKUP(B11,'Κατηγορίες'!$A$7:$B$30,2,FALSE),""))</f>
        <v>Έξοδο</v>
      </c>
    </row>
    <row r="12" spans="1:5" x14ac:dyDescent="0.25">
      <c r="A12" s="20">
        <v>46405</v>
      </c>
      <c r="B12" s="15" t="s">
        <v>40</v>
      </c>
      <c r="C12" s="15" t="s">
        <v>57</v>
      </c>
      <c r="D12" s="17">
        <v>28</v>
      </c>
      <c r="E12" s="21" t="str">
        <f>IF(B12="","",IFERROR(VLOOKUP(B12,'Κατηγορίες'!$A$7:$B$30,2,FALSE),""))</f>
        <v>Έξοδο</v>
      </c>
    </row>
    <row r="13" spans="1:5" x14ac:dyDescent="0.25">
      <c r="A13" s="20">
        <v>46407</v>
      </c>
      <c r="B13" s="15" t="s">
        <v>41</v>
      </c>
      <c r="C13" s="15" t="s">
        <v>58</v>
      </c>
      <c r="D13" s="17">
        <v>12.99</v>
      </c>
      <c r="E13" s="21" t="str">
        <f>IF(B13="","",IFERROR(VLOOKUP(B13,'Κατηγορίες'!$A$7:$B$30,2,FALSE),""))</f>
        <v>Έξοδο</v>
      </c>
    </row>
    <row r="14" spans="1:5" x14ac:dyDescent="0.25">
      <c r="A14" s="20">
        <v>46398</v>
      </c>
      <c r="B14" s="15" t="s">
        <v>45</v>
      </c>
      <c r="C14" s="15" t="s">
        <v>59</v>
      </c>
      <c r="D14" s="17">
        <v>250</v>
      </c>
      <c r="E14" s="21" t="str">
        <f>IF(B14="","",IFERROR(VLOOKUP(B14,'Κατηγορίες'!$A$7:$B$30,2,FALSE),""))</f>
        <v>Έξοδο</v>
      </c>
    </row>
    <row r="15" spans="1:5" x14ac:dyDescent="0.25">
      <c r="A15" s="20"/>
      <c r="B15" s="15"/>
      <c r="C15" s="15"/>
      <c r="D15" s="17"/>
      <c r="E15" s="21" t="str">
        <f>IF(B15="","",IFERROR(VLOOKUP(B15,'Κατηγορίες'!$A$7:$B$30,2,FALSE),""))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IF(B16="","",IFERROR(VLOOKUP(B16,'Κατηγορίες'!$A$7:$B$30,2,FALSE),""))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IF(B17="","",IFERROR(VLOOKUP(B17,'Κατηγορίες'!$A$7:$B$30,2,FALSE),""))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IF(B18="","",IFERROR(VLOOKUP(B18,'Κατηγορίες'!$A$7:$B$30,2,FALSE),""))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IF(B19="","",IFERROR(VLOOKUP(B19,'Κατηγορίες'!$A$7:$B$30,2,FALSE),""))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IF(B20="","",IFERROR(VLOOKUP(B20,'Κατηγορίες'!$A$7:$B$30,2,FALSE),""))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IF(B21="","",IFERROR(VLOOKUP(B21,'Κατηγορίες'!$A$7:$B$30,2,FALSE),""))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IF(B22="","",IFERROR(VLOOKUP(B22,'Κατηγορίες'!$A$7:$B$30,2,FALSE),""))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IF(B23="","",IFERROR(VLOOKUP(B23,'Κατηγορίες'!$A$7:$B$30,2,FALSE),""))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IF(B24="","",IFERROR(VLOOKUP(B24,'Κατηγορίες'!$A$7:$B$30,2,FALSE),""))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IF(B25="","",IFERROR(VLOOKUP(B25,'Κατηγορίες'!$A$7:$B$30,2,FALSE),""))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IF(B26="","",IFERROR(VLOOKUP(B26,'Κατηγορίες'!$A$7:$B$30,2,FALSE),""))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IF(B27="","",IFERROR(VLOOKUP(B27,'Κατηγορίες'!$A$7:$B$30,2,FALSE),""))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IF(B28="","",IFERROR(VLOOKUP(B28,'Κατηγορίες'!$A$7:$B$30,2,FALSE),""))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IF(B29="","",IFERROR(VLOOKUP(B29,'Κατηγορίες'!$A$7:$B$30,2,FALSE),""))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IF(B30="","",IFERROR(VLOOKUP(B30,'Κατηγορίες'!$A$7:$B$30,2,FALSE),""))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IF(B31="","",IFERROR(VLOOKUP(B31,'Κατηγορίες'!$A$7:$B$30,2,FALSE),""))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IF(B32="","",IFERROR(VLOOKUP(B32,'Κατηγορίες'!$A$7:$B$30,2,FALSE),""))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IF(B33="","",IFERROR(VLOOKUP(B33,'Κατηγορίες'!$A$7:$B$30,2,FALSE),""))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IF(B34="","",IFERROR(VLOOKUP(B34,'Κατηγορίες'!$A$7:$B$30,2,FALSE),""))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IF(B35="","",IFERROR(VLOOKUP(B35,'Κατηγορίες'!$A$7:$B$30,2,FALSE),""))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IF(B36="","",IFERROR(VLOOKUP(B36,'Κατηγορίες'!$A$7:$B$30,2,FALSE),""))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IF(B37="","",IFERROR(VLOOKUP(B37,'Κατηγορίες'!$A$7:$B$30,2,FALSE),""))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IF(B38="","",IFERROR(VLOOKUP(B38,'Κατηγορίες'!$A$7:$B$30,2,FALSE),""))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IF(B39="","",IFERROR(VLOOKUP(B39,'Κατηγορίες'!$A$7:$B$30,2,FALSE),""))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IF(B40="","",IFERROR(VLOOKUP(B40,'Κατηγορίες'!$A$7:$B$30,2,FALSE),""))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IF(B41="","",IFERROR(VLOOKUP(B41,'Κατηγορίες'!$A$7:$B$30,2,FALSE),""))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IF(B42="","",IFERROR(VLOOKUP(B42,'Κατηγορίες'!$A$7:$B$30,2,FALSE),""))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IF(B43="","",IFERROR(VLOOKUP(B43,'Κατηγορίες'!$A$7:$B$30,2,FALSE),""))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IF(B44="","",IFERROR(VLOOKUP(B44,'Κατηγορίες'!$A$7:$B$30,2,FALSE),""))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IF(B45="","",IFERROR(VLOOKUP(B45,'Κατηγορίες'!$A$7:$B$30,2,FALSE),""))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IF(B46="","",IFERROR(VLOOKUP(B46,'Κατηγορίες'!$A$7:$B$30,2,FALSE),""))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IF(B47="","",IFERROR(VLOOKUP(B47,'Κατηγορίες'!$A$7:$B$30,2,FALSE),""))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IF(B48="","",IFERROR(VLOOKUP(B48,'Κατηγορίες'!$A$7:$B$30,2,FALSE),""))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IF(B49="","",IFERROR(VLOOKUP(B49,'Κατηγορίες'!$A$7:$B$30,2,FALSE),""))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IF(B50="","",IFERROR(VLOOKUP(B50,'Κατηγορίες'!$A$7:$B$30,2,FALSE),""))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IF(B51="","",IFERROR(VLOOKUP(B51,'Κατηγορίες'!$A$7:$B$30,2,FALSE),""))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IF(B52="","",IFERROR(VLOOKUP(B52,'Κατηγορίες'!$A$7:$B$30,2,FALSE),""))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IF(B53="","",IFERROR(VLOOKUP(B53,'Κατηγορίες'!$A$7:$B$30,2,FALSE),""))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IF(B54="","",IFERROR(VLOOKUP(B54,'Κατηγορίες'!$A$7:$B$30,2,FALSE),""))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IF(B55="","",IFERROR(VLOOKUP(B55,'Κατηγορίες'!$A$7:$B$30,2,FALSE),""))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IF(B56="","",IFERROR(VLOOKUP(B56,'Κατηγορίες'!$A$7:$B$30,2,FALSE),""))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IF(B57="","",IFERROR(VLOOKUP(B57,'Κατηγορίες'!$A$7:$B$30,2,FALSE),""))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IF(B58="","",IFERROR(VLOOKUP(B58,'Κατηγορίες'!$A$7:$B$30,2,FALSE),""))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IF(B59="","",IFERROR(VLOOKUP(B59,'Κατηγορίες'!$A$7:$B$30,2,FALSE),""))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IF(B60="","",IFERROR(VLOOKUP(B60,'Κατηγορίες'!$A$7:$B$30,2,FALSE),""))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IF(B61="","",IFERROR(VLOOKUP(B61,'Κατηγορίες'!$A$7:$B$30,2,FALSE),""))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IF(B62="","",IFERROR(VLOOKUP(B62,'Κατηγορίες'!$A$7:$B$30,2,FALSE),""))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IF(B63="","",IFERROR(VLOOKUP(B63,'Κατηγορίες'!$A$7:$B$30,2,FALSE),""))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IF(B64="","",IFERROR(VLOOKUP(B64,'Κατηγορίες'!$A$7:$B$30,2,FALSE),""))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IF(B65="","",IFERROR(VLOOKUP(B65,'Κατηγορίες'!$A$7:$B$30,2,FALSE),""))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IF(B66="","",IFERROR(VLOOKUP(B66,'Κατηγορίες'!$A$7:$B$30,2,FALSE),""))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IF(B67="","",IFERROR(VLOOKUP(B67,'Κατηγορίες'!$A$7:$B$30,2,FALSE),""))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IF(B68="","",IFERROR(VLOOKUP(B68,'Κατηγορίες'!$A$7:$B$30,2,FALSE),""))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IF(B69="","",IFERROR(VLOOKUP(B69,'Κατηγορίες'!$A$7:$B$30,2,FALSE),""))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IF(B70="","",IFERROR(VLOOKUP(B70,'Κατηγορίες'!$A$7:$B$30,2,FALSE),""))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IF(B71="","",IFERROR(VLOOKUP(B71,'Κατηγορίες'!$A$7:$B$30,2,FALSE),""))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IF(B72="","",IFERROR(VLOOKUP(B72,'Κατηγορίες'!$A$7:$B$30,2,FALSE),""))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IF(B73="","",IFERROR(VLOOKUP(B73,'Κατηγορίες'!$A$7:$B$30,2,FALSE),""))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IF(B74="","",IFERROR(VLOOKUP(B74,'Κατηγορίες'!$A$7:$B$30,2,FALSE),""))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IF(B75="","",IFERROR(VLOOKUP(B75,'Κατηγορίες'!$A$7:$B$30,2,FALSE),""))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IF(B76="","",IFERROR(VLOOKUP(B76,'Κατηγορίες'!$A$7:$B$30,2,FALSE),""))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IF(B77="","",IFERROR(VLOOKUP(B77,'Κατηγορίες'!$A$7:$B$30,2,FALSE),""))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IF(B78="","",IFERROR(VLOOKUP(B78,'Κατηγορίες'!$A$7:$B$30,2,FALSE),""))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IF(B79="","",IFERROR(VLOOKUP(B79,'Κατηγορίες'!$A$7:$B$30,2,FALSE),""))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IF(B80="","",IFERROR(VLOOKUP(B80,'Κατηγορίες'!$A$7:$B$30,2,FALSE),""))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IF(B81="","",IFERROR(VLOOKUP(B81,'Κατηγορίες'!$A$7:$B$30,2,FALSE),""))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IF(B82="","",IFERROR(VLOOKUP(B82,'Κατηγορίες'!$A$7:$B$30,2,FALSE),""))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IF(B83="","",IFERROR(VLOOKUP(B83,'Κατηγορίες'!$A$7:$B$30,2,FALSE),""))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IF(B84="","",IFERROR(VLOOKUP(B84,'Κατηγορίες'!$A$7:$B$30,2,FALSE),""))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IF(B85="","",IFERROR(VLOOKUP(B85,'Κατηγορίες'!$A$7:$B$30,2,FALSE),""))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IF(B86="","",IFERROR(VLOOKUP(B86,'Κατηγορίες'!$A$7:$B$30,2,FALSE),""))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IF(B87="","",IFERROR(VLOOKUP(B87,'Κατηγορίες'!$A$7:$B$30,2,FALSE),""))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IF(B88="","",IFERROR(VLOOKUP(B88,'Κατηγορίες'!$A$7:$B$30,2,FALSE),""))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IF(B89="","",IFERROR(VLOOKUP(B89,'Κατηγορίες'!$A$7:$B$30,2,FALSE),""))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IF(B90="","",IFERROR(VLOOKUP(B90,'Κατηγορίες'!$A$7:$B$30,2,FALSE),""))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IF(B91="","",IFERROR(VLOOKUP(B91,'Κατηγορίες'!$A$7:$B$30,2,FALSE),""))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IF(B92="","",IFERROR(VLOOKUP(B92,'Κατηγορίες'!$A$7:$B$30,2,FALSE),""))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IF(B93="","",IFERROR(VLOOKUP(B93,'Κατηγορίες'!$A$7:$B$30,2,FALSE),""))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IF(B94="","",IFERROR(VLOOKUP(B94,'Κατηγορίες'!$A$7:$B$30,2,FALSE),""))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IF(B95="","",IFERROR(VLOOKUP(B95,'Κατηγορίες'!$A$7:$B$30,2,FALSE),""))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IF(B96="","",IFERROR(VLOOKUP(B96,'Κατηγορίες'!$A$7:$B$30,2,FALSE),""))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IF(B97="","",IFERROR(VLOOKUP(B97,'Κατηγορίες'!$A$7:$B$30,2,FALSE),""))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IF(B98="","",IFERROR(VLOOKUP(B98,'Κατηγορίες'!$A$7:$B$30,2,FALSE),""))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IF(B99="","",IFERROR(VLOOKUP(B99,'Κατηγορίες'!$A$7:$B$30,2,FALSE),""))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IF(B100="","",IFERROR(VLOOKUP(B100,'Κατηγορίες'!$A$7:$B$30,2,FALSE),""))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IF(B101="","",IFERROR(VLOOKUP(B101,'Κατηγορίες'!$A$7:$B$30,2,FALSE),""))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IF(B102="","",IFERROR(VLOOKUP(B102,'Κατηγορίες'!$A$7:$B$30,2,FALSE),""))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IF(B103="","",IFERROR(VLOOKUP(B103,'Κατηγορίες'!$A$7:$B$30,2,FALSE),""))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IF(B104="","",IFERROR(VLOOKUP(B104,'Κατηγορίες'!$A$7:$B$30,2,FALSE),""))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IF(B105="","",IFERROR(VLOOKUP(B105,'Κατηγορίες'!$A$7:$B$30,2,FALSE),""))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IF(B106="","",IFERROR(VLOOKUP(B106,'Κατηγορίες'!$A$7:$B$30,2,FALSE),""))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IF(B107="","",IFERROR(VLOOKUP(B107,'Κατηγορίες'!$A$7:$B$30,2,FALSE),""))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IF(B108="","",IFERROR(VLOOKUP(B108,'Κατηγορίες'!$A$7:$B$30,2,FALSE),""))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IF(B109="","",IFERROR(VLOOKUP(B109,'Κατηγορίες'!$A$7:$B$30,2,FALSE),""))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IF(B110="","",IFERROR(VLOOKUP(B110,'Κατηγορίες'!$A$7:$B$30,2,FALSE),""))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IF(B111="","",IFERROR(VLOOKUP(B111,'Κατηγορίες'!$A$7:$B$30,2,FALSE),""))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IF(B112="","",IFERROR(VLOOKUP(B112,'Κατηγορίες'!$A$7:$B$30,2,FALSE),""))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IF(B113="","",IFERROR(VLOOKUP(B113,'Κατηγορίες'!$A$7:$B$30,2,FALSE),""))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IF(B114="","",IFERROR(VLOOKUP(B114,'Κατηγορίες'!$A$7:$B$30,2,FALSE),""))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IF(B115="","",IFERROR(VLOOKUP(B115,'Κατηγορίες'!$A$7:$B$30,2,FALSE),""))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IF(B116="","",IFERROR(VLOOKUP(B116,'Κατηγορίες'!$A$7:$B$30,2,FALSE),""))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IF(B117="","",IFERROR(VLOOKUP(B117,'Κατηγορίες'!$A$7:$B$30,2,FALSE),""))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IF(B118="","",IFERROR(VLOOKUP(B118,'Κατηγορίες'!$A$7:$B$30,2,FALSE),""))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IF(B119="","",IFERROR(VLOOKUP(B119,'Κατηγορίες'!$A$7:$B$30,2,FALSE),""))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IF(B120="","",IFERROR(VLOOKUP(B120,'Κατηγορίες'!$A$7:$B$30,2,FALSE),""))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IF(B121="","",IFERROR(VLOOKUP(B121,'Κατηγορίες'!$A$7:$B$30,2,FALSE),""))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IF(B122="","",IFERROR(VLOOKUP(B122,'Κατηγορίες'!$A$7:$B$30,2,FALSE),""))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IF(B123="","",IFERROR(VLOOKUP(B123,'Κατηγορίες'!$A$7:$B$30,2,FALSE),""))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IF(B124="","",IFERROR(VLOOKUP(B124,'Κατηγορίες'!$A$7:$B$30,2,FALSE),""))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IF(B125="","",IFERROR(VLOOKUP(B125,'Κατηγορίες'!$A$7:$B$30,2,FALSE),""))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IF(B126="","",IFERROR(VLOOKUP(B126,'Κατηγορίες'!$A$7:$B$30,2,FALSE),""))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IF(B127="","",IFERROR(VLOOKUP(B127,'Κατηγορίες'!$A$7:$B$30,2,FALSE),""))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IF(B128="","",IFERROR(VLOOKUP(B128,'Κατηγορίες'!$A$7:$B$30,2,FALSE),""))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IF(B129="","",IFERROR(VLOOKUP(B129,'Κατηγορίες'!$A$7:$B$30,2,FALSE),""))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IF(B130="","",IFERROR(VLOOKUP(B130,'Κατηγορίες'!$A$7:$B$30,2,FALSE),""))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IF(B131="","",IFERROR(VLOOKUP(B131,'Κατηγορίες'!$A$7:$B$30,2,FALSE),""))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IF(B132="","",IFERROR(VLOOKUP(B132,'Κατηγορίες'!$A$7:$B$30,2,FALSE),""))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IF(B133="","",IFERROR(VLOOKUP(B133,'Κατηγορίες'!$A$7:$B$30,2,FALSE),""))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IF(B134="","",IFERROR(VLOOKUP(B134,'Κατηγορίες'!$A$7:$B$30,2,FALSE),""))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IF(B135="","",IFERROR(VLOOKUP(B135,'Κατηγορίες'!$A$7:$B$30,2,FALSE),""))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IF(B136="","",IFERROR(VLOOKUP(B136,'Κατηγορίες'!$A$7:$B$30,2,FALSE),""))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IF(B137="","",IFERROR(VLOOKUP(B137,'Κατηγορίες'!$A$7:$B$30,2,FALSE),""))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IF(B138="","",IFERROR(VLOOKUP(B138,'Κατηγορίες'!$A$7:$B$30,2,FALSE),""))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IF(B139="","",IFERROR(VLOOKUP(B139,'Κατηγορίες'!$A$7:$B$30,2,FALSE),""))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IF(B140="","",IFERROR(VLOOKUP(B140,'Κατηγορίες'!$A$7:$B$30,2,FALSE),""))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IF(B141="","",IFERROR(VLOOKUP(B141,'Κατηγορίες'!$A$7:$B$30,2,FALSE),""))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IF(B142="","",IFERROR(VLOOKUP(B142,'Κατηγορίες'!$A$7:$B$30,2,FALSE),""))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IF(B143="","",IFERROR(VLOOKUP(B143,'Κατηγορίες'!$A$7:$B$30,2,FALSE),""))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IF(B144="","",IFERROR(VLOOKUP(B144,'Κατηγορίες'!$A$7:$B$30,2,FALSE),""))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IF(B145="","",IFERROR(VLOOKUP(B145,'Κατηγορίες'!$A$7:$B$30,2,FALSE),""))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IF(B146="","",IFERROR(VLOOKUP(B146,'Κατηγορίες'!$A$7:$B$30,2,FALSE),""))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IF(B147="","",IFERROR(VLOOKUP(B147,'Κατηγορίες'!$A$7:$B$30,2,FALSE),""))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IF(B148="","",IFERROR(VLOOKUP(B148,'Κατηγορίες'!$A$7:$B$30,2,FALSE),""))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IF(B149="","",IFERROR(VLOOKUP(B149,'Κατηγορίες'!$A$7:$B$30,2,FALSE),""))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IF(B150="","",IFERROR(VLOOKUP(B150,'Κατηγορίες'!$A$7:$B$30,2,FALSE),""))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IF(B151="","",IFERROR(VLOOKUP(B151,'Κατηγορίες'!$A$7:$B$30,2,FALSE),""))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IF(B152="","",IFERROR(VLOOKUP(B152,'Κατηγορίες'!$A$7:$B$30,2,FALSE),""))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IF(B153="","",IFERROR(VLOOKUP(B153,'Κατηγορίες'!$A$7:$B$30,2,FALSE),""))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IF(B154="","",IFERROR(VLOOKUP(B154,'Κατηγορίες'!$A$7:$B$30,2,FALSE),""))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IF(B155="","",IFERROR(VLOOKUP(B155,'Κατηγορίες'!$A$7:$B$30,2,FALSE),""))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IF(B156="","",IFERROR(VLOOKUP(B156,'Κατηγορίες'!$A$7:$B$30,2,FALSE),""))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IF(B157="","",IFERROR(VLOOKUP(B157,'Κατηγορίες'!$A$7:$B$30,2,FALSE),""))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IF(B158="","",IFERROR(VLOOKUP(B158,'Κατηγορίες'!$A$7:$B$30,2,FALSE),""))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IF(B159="","",IFERROR(VLOOKUP(B159,'Κατηγορίες'!$A$7:$B$30,2,FALSE),""))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IF(B160="","",IFERROR(VLOOKUP(B160,'Κατηγορίες'!$A$7:$B$30,2,FALSE),""))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IF(B161="","",IFERROR(VLOOKUP(B161,'Κατηγορίες'!$A$7:$B$30,2,FALSE),""))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IF(B162="","",IFERROR(VLOOKUP(B162,'Κατηγορίες'!$A$7:$B$30,2,FALSE),""))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IF(B163="","",IFERROR(VLOOKUP(B163,'Κατηγορίες'!$A$7:$B$30,2,FALSE),""))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IF(B164="","",IFERROR(VLOOKUP(B164,'Κατηγορίες'!$A$7:$B$30,2,FALSE),""))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IF(B165="","",IFERROR(VLOOKUP(B165,'Κατηγορίες'!$A$7:$B$30,2,FALSE),""))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IF(B166="","",IFERROR(VLOOKUP(B166,'Κατηγορίες'!$A$7:$B$30,2,FALSE),""))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IF(B167="","",IFERROR(VLOOKUP(B167,'Κατηγορίες'!$A$7:$B$30,2,FALSE),""))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IF(B168="","",IFERROR(VLOOKUP(B168,'Κατηγορίες'!$A$7:$B$30,2,FALSE),""))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IF(B169="","",IFERROR(VLOOKUP(B169,'Κατηγορίες'!$A$7:$B$30,2,FALSE),""))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IF(B170="","",IFERROR(VLOOKUP(B170,'Κατηγορίες'!$A$7:$B$30,2,FALSE),""))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IF(B171="","",IFERROR(VLOOKUP(B171,'Κατηγορίες'!$A$7:$B$30,2,FALSE),""))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IF(B172="","",IFERROR(VLOOKUP(B172,'Κατηγορίες'!$A$7:$B$30,2,FALSE),""))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IF(B173="","",IFERROR(VLOOKUP(B173,'Κατηγορίες'!$A$7:$B$30,2,FALSE),""))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IF(B174="","",IFERROR(VLOOKUP(B174,'Κατηγορίες'!$A$7:$B$30,2,FALSE),""))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IF(B175="","",IFERROR(VLOOKUP(B175,'Κατηγορίες'!$A$7:$B$30,2,FALSE),""))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IF(B176="","",IFERROR(VLOOKUP(B176,'Κατηγορίες'!$A$7:$B$30,2,FALSE),""))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IF(B177="","",IFERROR(VLOOKUP(B177,'Κατηγορίες'!$A$7:$B$30,2,FALSE),""))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IF(B178="","",IFERROR(VLOOKUP(B178,'Κατηγορίες'!$A$7:$B$30,2,FALSE),""))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IF(B179="","",IFERROR(VLOOKUP(B179,'Κατηγορίες'!$A$7:$B$30,2,FALSE),""))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IF(B180="","",IFERROR(VLOOKUP(B180,'Κατηγορίες'!$A$7:$B$30,2,FALSE),""))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IF(B181="","",IFERROR(VLOOKUP(B181,'Κατηγορίες'!$A$7:$B$30,2,FALSE),""))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IF(B182="","",IFERROR(VLOOKUP(B182,'Κατηγορίες'!$A$7:$B$30,2,FALSE),""))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IF(B183="","",IFERROR(VLOOKUP(B183,'Κατηγορίες'!$A$7:$B$30,2,FALSE),""))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IF(B184="","",IFERROR(VLOOKUP(B184,'Κατηγορίες'!$A$7:$B$30,2,FALSE),""))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IF(B185="","",IFERROR(VLOOKUP(B185,'Κατηγορίες'!$A$7:$B$30,2,FALSE),""))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IF(B186="","",IFERROR(VLOOKUP(B186,'Κατηγορίες'!$A$7:$B$30,2,FALSE),""))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IF(B187="","",IFERROR(VLOOKUP(B187,'Κατηγορίες'!$A$7:$B$30,2,FALSE),""))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IF(B188="","",IFERROR(VLOOKUP(B188,'Κατηγορίες'!$A$7:$B$30,2,FALSE),""))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IF(B189="","",IFERROR(VLOOKUP(B189,'Κατηγορίες'!$A$7:$B$30,2,FALSE),""))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IF(B190="","",IFERROR(VLOOKUP(B190,'Κατηγορίες'!$A$7:$B$30,2,FALSE),""))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IF(B191="","",IFERROR(VLOOKUP(B191,'Κατηγορίες'!$A$7:$B$30,2,FALSE),""))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IF(B192="","",IFERROR(VLOOKUP(B192,'Κατηγορίες'!$A$7:$B$30,2,FALSE),""))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IF(B193="","",IFERROR(VLOOKUP(B193,'Κατηγορίες'!$A$7:$B$30,2,FALSE),""))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IF(B194="","",IFERROR(VLOOKUP(B194,'Κατηγορίες'!$A$7:$B$30,2,FALSE),""))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IF(B195="","",IFERROR(VLOOKUP(B195,'Κατηγορίες'!$A$7:$B$30,2,FALSE),""))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IF(B196="","",IFERROR(VLOOKUP(B196,'Κατηγορίες'!$A$7:$B$30,2,FALSE),""))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IF(B197="","",IFERROR(VLOOKUP(B197,'Κατηγορίες'!$A$7:$B$30,2,FALSE),""))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IF(B198="","",IFERROR(VLOOKUP(B198,'Κατηγορίες'!$A$7:$B$30,2,FALSE),""))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IF(B199="","",IFERROR(VLOOKUP(B199,'Κατηγορίες'!$A$7:$B$30,2,FALSE),""))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IF(B200="","",IFERROR(VLOOKUP(B200,'Κατηγορίες'!$A$7:$B$30,2,FALSE),""))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IF(B201="","",IFERROR(VLOOKUP(B201,'Κατηγορίες'!$A$7:$B$30,2,FALSE),""))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IF(B202="","",IFERROR(VLOOKUP(B202,'Κατηγορίες'!$A$7:$B$30,2,FALSE),""))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IF(B203="","",IFERROR(VLOOKUP(B203,'Κατηγορίες'!$A$7:$B$30,2,FALSE),""))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IF(B204="","",IFERROR(VLOOKUP(B204,'Κατηγορίες'!$A$7:$B$30,2,FALSE),""))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IF(B205="","",IFERROR(VLOOKUP(B205,'Κατηγορίες'!$A$7:$B$30,2,FALSE),""))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IF(B206="","",IFERROR(VLOOKUP(B206,'Κατηγορίες'!$A$7:$B$30,2,FALSE),""))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IF(B207="","",IFERROR(VLOOKUP(B207,'Κατηγορίες'!$A$7:$B$30,2,FALSE),""))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IF(B208="","",IFERROR(VLOOKUP(B208,'Κατηγορίες'!$A$7:$B$30,2,FALSE),""))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IF(B209="","",IFERROR(VLOOKUP(B209,'Κατηγορίες'!$A$7:$B$30,2,FALSE),""))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IF(B210="","",IFERROR(VLOOKUP(B210,'Κατηγορίες'!$A$7:$B$30,2,FALSE),""))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IF(B211="","",IFERROR(VLOOKUP(B211,'Κατηγορίες'!$A$7:$B$30,2,FALSE),""))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IF(B212="","",IFERROR(VLOOKUP(B212,'Κατηγορίες'!$A$7:$B$30,2,FALSE),""))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IF(B213="","",IFERROR(VLOOKUP(B213,'Κατηγορίες'!$A$7:$B$30,2,FALSE),""))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IF(B214="","",IFERROR(VLOOKUP(B214,'Κατηγορίες'!$A$7:$B$30,2,FALSE),""))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IF(B215="","",IFERROR(VLOOKUP(B215,'Κατηγορίες'!$A$7:$B$30,2,FALSE),""))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IF(B216="","",IFERROR(VLOOKUP(B216,'Κατηγορίες'!$A$7:$B$30,2,FALSE),""))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IF(B217="","",IFERROR(VLOOKUP(B217,'Κατηγορίες'!$A$7:$B$30,2,FALSE),""))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IF(B218="","",IFERROR(VLOOKUP(B218,'Κατηγορίες'!$A$7:$B$30,2,FALSE),""))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IF(B219="","",IFERROR(VLOOKUP(B219,'Κατηγορίες'!$A$7:$B$30,2,FALSE),""))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IF(B220="","",IFERROR(VLOOKUP(B220,'Κατηγορίες'!$A$7:$B$30,2,FALSE),""))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IF(B221="","",IFERROR(VLOOKUP(B221,'Κατηγορίες'!$A$7:$B$30,2,FALSE),""))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IF(B222="","",IFERROR(VLOOKUP(B222,'Κατηγορίες'!$A$7:$B$30,2,FALSE),""))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IF(B223="","",IFERROR(VLOOKUP(B223,'Κατηγορίες'!$A$7:$B$30,2,FALSE),""))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IF(B224="","",IFERROR(VLOOKUP(B224,'Κατηγορίες'!$A$7:$B$30,2,FALSE),""))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IF(B225="","",IFERROR(VLOOKUP(B225,'Κατηγορίες'!$A$7:$B$30,2,FALSE),""))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IF(B226="","",IFERROR(VLOOKUP(B226,'Κατηγορίες'!$A$7:$B$30,2,FALSE),""))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IF(B227="","",IFERROR(VLOOKUP(B227,'Κατηγορίες'!$A$7:$B$30,2,FALSE),""))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IF(B228="","",IFERROR(VLOOKUP(B228,'Κατηγορίες'!$A$7:$B$30,2,FALSE),""))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IF(B229="","",IFERROR(VLOOKUP(B229,'Κατηγορίες'!$A$7:$B$30,2,FALSE),""))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IF(B230="","",IFERROR(VLOOKUP(B230,'Κατηγορίες'!$A$7:$B$30,2,FALSE),""))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IF(B231="","",IFERROR(VLOOKUP(B231,'Κατηγορίες'!$A$7:$B$30,2,FALSE),""))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IF(B232="","",IFERROR(VLOOKUP(B232,'Κατηγορίες'!$A$7:$B$30,2,FALSE),""))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IF(B233="","",IFERROR(VLOOKUP(B233,'Κατηγορίες'!$A$7:$B$30,2,FALSE),""))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IF(B234="","",IFERROR(VLOOKUP(B234,'Κατηγορίες'!$A$7:$B$30,2,FALSE),""))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IF(B235="","",IFERROR(VLOOKUP(B235,'Κατηγορίες'!$A$7:$B$30,2,FALSE),""))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IF(B236="","",IFERROR(VLOOKUP(B236,'Κατηγορίες'!$A$7:$B$30,2,FALSE),""))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IF(B237="","",IFERROR(VLOOKUP(B237,'Κατηγορίες'!$A$7:$B$30,2,FALSE),""))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IF(B238="","",IFERROR(VLOOKUP(B238,'Κατηγορίες'!$A$7:$B$30,2,FALSE),""))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IF(B239="","",IFERROR(VLOOKUP(B239,'Κατηγορίες'!$A$7:$B$30,2,FALSE),""))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IF(B240="","",IFERROR(VLOOKUP(B240,'Κατηγορίες'!$A$7:$B$30,2,FALSE),""))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IF(B241="","",IFERROR(VLOOKUP(B241,'Κατηγορίες'!$A$7:$B$30,2,FALSE),""))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IF(B242="","",IFERROR(VLOOKUP(B242,'Κατηγορίες'!$A$7:$B$30,2,FALSE),""))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IF(B243="","",IFERROR(VLOOKUP(B243,'Κατηγορίες'!$A$7:$B$30,2,FALSE),""))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IF(B244="","",IFERROR(VLOOKUP(B244,'Κατηγορίες'!$A$7:$B$30,2,FALSE),""))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IF(B245="","",IFERROR(VLOOKUP(B245,'Κατηγορίες'!$A$7:$B$30,2,FALSE),""))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IF(B246="","",IFERROR(VLOOKUP(B246,'Κατηγορίες'!$A$7:$B$30,2,FALSE),""))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IF(B247="","",IFERROR(VLOOKUP(B247,'Κατηγορίες'!$A$7:$B$30,2,FALSE),""))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IF(B248="","",IFERROR(VLOOKUP(B248,'Κατηγορίες'!$A$7:$B$30,2,FALSE),""))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IF(B249="","",IFERROR(VLOOKUP(B249,'Κατηγορίες'!$A$7:$B$30,2,FALSE),""))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IF(B250="","",IFERROR(VLOOKUP(B250,'Κατηγορίες'!$A$7:$B$30,2,FALSE),""))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IF(B251="","",IFERROR(VLOOKUP(B251,'Κατηγορίες'!$A$7:$B$30,2,FALSE),""))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IF(B252="","",IFERROR(VLOOKUP(B252,'Κατηγορίες'!$A$7:$B$30,2,FALSE),""))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IF(B253="","",IFERROR(VLOOKUP(B253,'Κατηγορίες'!$A$7:$B$30,2,FALSE),""))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IF(B254="","",IFERROR(VLOOKUP(B254,'Κατηγορίες'!$A$7:$B$30,2,FALSE),""))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IF(B255="","",IFERROR(VLOOKUP(B255,'Κατηγορίες'!$A$7:$B$30,2,FALSE),""))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IF(B256="","",IFERROR(VLOOKUP(B256,'Κατηγορίες'!$A$7:$B$30,2,FALSE),""))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IF(B257="","",IFERROR(VLOOKUP(B257,'Κατηγορίες'!$A$7:$B$30,2,FALSE),""))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IF(B258="","",IFERROR(VLOOKUP(B258,'Κατηγορίες'!$A$7:$B$30,2,FALSE),""))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IF(B259="","",IFERROR(VLOOKUP(B259,'Κατηγορίες'!$A$7:$B$30,2,FALSE),""))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IF(B260="","",IFERROR(VLOOKUP(B260,'Κατηγορίες'!$A$7:$B$30,2,FALSE),""))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IF(B261="","",IFERROR(VLOOKUP(B261,'Κατηγορίες'!$A$7:$B$30,2,FALSE),""))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IF(B262="","",IFERROR(VLOOKUP(B262,'Κατηγορίες'!$A$7:$B$30,2,FALSE),""))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IF(B263="","",IFERROR(VLOOKUP(B263,'Κατηγορίες'!$A$7:$B$30,2,FALSE),""))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IF(B264="","",IFERROR(VLOOKUP(B264,'Κατηγορίες'!$A$7:$B$30,2,FALSE),""))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IF(B265="","",IFERROR(VLOOKUP(B265,'Κατηγορίες'!$A$7:$B$30,2,FALSE),""))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IF(B266="","",IFERROR(VLOOKUP(B266,'Κατηγορίες'!$A$7:$B$30,2,FALSE),""))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IF(B267="","",IFERROR(VLOOKUP(B267,'Κατηγορίες'!$A$7:$B$30,2,FALSE),""))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IF(B268="","",IFERROR(VLOOKUP(B268,'Κατηγορίες'!$A$7:$B$30,2,FALSE),""))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IF(B269="","",IFERROR(VLOOKUP(B269,'Κατηγορίες'!$A$7:$B$30,2,FALSE),""))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IF(B270="","",IFERROR(VLOOKUP(B270,'Κατηγορίες'!$A$7:$B$30,2,FALSE),""))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IF(B271="","",IFERROR(VLOOKUP(B271,'Κατηγορίες'!$A$7:$B$30,2,FALSE),""))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IF(B272="","",IFERROR(VLOOKUP(B272,'Κατηγορίες'!$A$7:$B$30,2,FALSE),""))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IF(B273="","",IFERROR(VLOOKUP(B273,'Κατηγορίες'!$A$7:$B$30,2,FALSE),""))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IF(B274="","",IFERROR(VLOOKUP(B274,'Κατηγορίες'!$A$7:$B$30,2,FALSE),""))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IF(B275="","",IFERROR(VLOOKUP(B275,'Κατηγορίες'!$A$7:$B$30,2,FALSE),""))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IF(B276="","",IFERROR(VLOOKUP(B276,'Κατηγορίες'!$A$7:$B$30,2,FALSE),""))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IF(B277="","",IFERROR(VLOOKUP(B277,'Κατηγορίες'!$A$7:$B$30,2,FALSE),""))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IF(B278="","",IFERROR(VLOOKUP(B278,'Κατηγορίες'!$A$7:$B$30,2,FALSE),""))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IF(B279="","",IFERROR(VLOOKUP(B279,'Κατηγορίες'!$A$7:$B$30,2,FALSE),""))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IF(B280="","",IFERROR(VLOOKUP(B280,'Κατηγορίες'!$A$7:$B$30,2,FALSE),""))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IF(B281="","",IFERROR(VLOOKUP(B281,'Κατηγορίες'!$A$7:$B$30,2,FALSE),""))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IF(B282="","",IFERROR(VLOOKUP(B282,'Κατηγορίες'!$A$7:$B$30,2,FALSE),""))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IF(B283="","",IFERROR(VLOOKUP(B283,'Κατηγορίες'!$A$7:$B$30,2,FALSE),""))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IF(B284="","",IFERROR(VLOOKUP(B284,'Κατηγορίες'!$A$7:$B$30,2,FALSE),""))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IF(B285="","",IFERROR(VLOOKUP(B285,'Κατηγορίες'!$A$7:$B$30,2,FALSE),""))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IF(B286="","",IFERROR(VLOOKUP(B286,'Κατηγορίες'!$A$7:$B$30,2,FALSE),""))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IF(B287="","",IFERROR(VLOOKUP(B287,'Κατηγορίες'!$A$7:$B$30,2,FALSE),""))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IF(B288="","",IFERROR(VLOOKUP(B288,'Κατηγορίες'!$A$7:$B$30,2,FALSE),""))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IF(B289="","",IFERROR(VLOOKUP(B289,'Κατηγορίες'!$A$7:$B$30,2,FALSE),""))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IF(B290="","",IFERROR(VLOOKUP(B290,'Κατηγορίες'!$A$7:$B$30,2,FALSE),""))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IF(B291="","",IFERROR(VLOOKUP(B291,'Κατηγορίες'!$A$7:$B$30,2,FALSE),""))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IF(B292="","",IFERROR(VLOOKUP(B292,'Κατηγορίες'!$A$7:$B$30,2,FALSE),""))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IF(B293="","",IFERROR(VLOOKUP(B293,'Κατηγορίες'!$A$7:$B$30,2,FALSE),""))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IF(B294="","",IFERROR(VLOOKUP(B294,'Κατηγορίες'!$A$7:$B$30,2,FALSE),""))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IF(B295="","",IFERROR(VLOOKUP(B295,'Κατηγορίες'!$A$7:$B$30,2,FALSE),""))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IF(B296="","",IFERROR(VLOOKUP(B296,'Κατηγορίες'!$A$7:$B$30,2,FALSE),""))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IF(B297="","",IFERROR(VLOOKUP(B297,'Κατηγορίες'!$A$7:$B$30,2,FALSE),""))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IF(B298="","",IFERROR(VLOOKUP(B298,'Κατηγορίες'!$A$7:$B$30,2,FALSE),""))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IF(B299="","",IFERROR(VLOOKUP(B299,'Κατηγορίες'!$A$7:$B$30,2,FALSE),""))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IF(B300="","",IFERROR(VLOOKUP(B300,'Κατηγορίες'!$A$7:$B$30,2,FALSE),""))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IF(B301="","",IFERROR(VLOOKUP(B301,'Κατηγορίες'!$A$7:$B$30,2,FALSE),""))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IF(B302="","",IFERROR(VLOOKUP(B302,'Κατηγορίες'!$A$7:$B$30,2,FALSE),""))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IF(B303="","",IFERROR(VLOOKUP(B303,'Κατηγορίες'!$A$7:$B$30,2,FALSE),""))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IF(B304="","",IFERROR(VLOOKUP(B304,'Κατηγορίες'!$A$7:$B$30,2,FALSE),""))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IF(B305="","",IFERROR(VLOOKUP(B305,'Κατηγορίες'!$A$7:$B$30,2,FALSE),""))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IF(B306="","",IFERROR(VLOOKUP(B306,'Κατηγορίες'!$A$7:$B$30,2,FALSE),""))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IF(B307="","",IFERROR(VLOOKUP(B307,'Κατηγορίες'!$A$7:$B$30,2,FALSE),""))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IF(B308="","",IFERROR(VLOOKUP(B308,'Κατηγορίες'!$A$7:$B$30,2,FALSE),""))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IF(B309="","",IFERROR(VLOOKUP(B309,'Κατηγορίες'!$A$7:$B$30,2,FALSE),""))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IF(B310="","",IFERROR(VLOOKUP(B310,'Κατηγορίες'!$A$7:$B$30,2,FALSE),""))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IF(B311="","",IFERROR(VLOOKUP(B311,'Κατηγορίες'!$A$7:$B$30,2,FALSE),""))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IF(B312="","",IFERROR(VLOOKUP(B312,'Κατηγορίες'!$A$7:$B$30,2,FALSE),""))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IF(B313="","",IFERROR(VLOOKUP(B313,'Κατηγορίες'!$A$7:$B$30,2,FALSE),""))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IF(B314="","",IFERROR(VLOOKUP(B314,'Κατηγορίες'!$A$7:$B$30,2,FALSE),""))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IF(B315="","",IFERROR(VLOOKUP(B315,'Κατηγορίες'!$A$7:$B$30,2,FALSE),""))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IF(B316="","",IFERROR(VLOOKUP(B316,'Κατηγορίες'!$A$7:$B$30,2,FALSE),""))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IF(B317="","",IFERROR(VLOOKUP(B317,'Κατηγορίες'!$A$7:$B$30,2,FALSE),""))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IF(B318="","",IFERROR(VLOOKUP(B318,'Κατηγορίες'!$A$7:$B$30,2,FALSE),""))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IF(B319="","",IFERROR(VLOOKUP(B319,'Κατηγορίες'!$A$7:$B$30,2,FALSE),""))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IF(B320="","",IFERROR(VLOOKUP(B320,'Κατηγορίες'!$A$7:$B$30,2,FALSE),""))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IF(B321="","",IFERROR(VLOOKUP(B321,'Κατηγορίες'!$A$7:$B$30,2,FALSE),""))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IF(B322="","",IFERROR(VLOOKUP(B322,'Κατηγορίες'!$A$7:$B$30,2,FALSE),""))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IF(B323="","",IFERROR(VLOOKUP(B323,'Κατηγορίες'!$A$7:$B$30,2,FALSE),""))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IF(B324="","",IFERROR(VLOOKUP(B324,'Κατηγορίες'!$A$7:$B$30,2,FALSE),""))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IF(B325="","",IFERROR(VLOOKUP(B325,'Κατηγορίες'!$A$7:$B$30,2,FALSE),""))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IF(B326="","",IFERROR(VLOOKUP(B326,'Κατηγορίες'!$A$7:$B$30,2,FALSE),""))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IF(B327="","",IFERROR(VLOOKUP(B327,'Κατηγορίες'!$A$7:$B$30,2,FALSE),""))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IF(B328="","",IFERROR(VLOOKUP(B328,'Κατηγορίες'!$A$7:$B$30,2,FALSE),""))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IF(B329="","",IFERROR(VLOOKUP(B329,'Κατηγορίες'!$A$7:$B$30,2,FALSE),""))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IF(B330="","",IFERROR(VLOOKUP(B330,'Κατηγορίες'!$A$7:$B$30,2,FALSE),""))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IF(B331="","",IFERROR(VLOOKUP(B331,'Κατηγορίες'!$A$7:$B$30,2,FALSE),""))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IF(B332="","",IFERROR(VLOOKUP(B332,'Κατηγορίες'!$A$7:$B$30,2,FALSE),""))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IF(B333="","",IFERROR(VLOOKUP(B333,'Κατηγορίες'!$A$7:$B$30,2,FALSE),""))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IF(B334="","",IFERROR(VLOOKUP(B334,'Κατηγορίες'!$A$7:$B$30,2,FALSE),""))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IF(B335="","",IFERROR(VLOOKUP(B335,'Κατηγορίες'!$A$7:$B$30,2,FALSE),""))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IF(B336="","",IFERROR(VLOOKUP(B336,'Κατηγορίες'!$A$7:$B$30,2,FALSE),""))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IF(B337="","",IFERROR(VLOOKUP(B337,'Κατηγορίες'!$A$7:$B$30,2,FALSE),""))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IF(B338="","",IFERROR(VLOOKUP(B338,'Κατηγορίες'!$A$7:$B$30,2,FALSE),""))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IF(B339="","",IFERROR(VLOOKUP(B339,'Κατηγορίες'!$A$7:$B$30,2,FALSE),""))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IF(B340="","",IFERROR(VLOOKUP(B340,'Κατηγορίες'!$A$7:$B$30,2,FALSE),""))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IF(B341="","",IFERROR(VLOOKUP(B341,'Κατηγορίες'!$A$7:$B$30,2,FALSE),""))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IF(B342="","",IFERROR(VLOOKUP(B342,'Κατηγορίες'!$A$7:$B$30,2,FALSE),""))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IF(B343="","",IFERROR(VLOOKUP(B343,'Κατηγορίες'!$A$7:$B$30,2,FALSE),""))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IF(B344="","",IFERROR(VLOOKUP(B344,'Κατηγορίες'!$A$7:$B$30,2,FALSE),""))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IF(B345="","",IFERROR(VLOOKUP(B345,'Κατηγορίες'!$A$7:$B$30,2,FALSE),""))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IF(B346="","",IFERROR(VLOOKUP(B346,'Κατηγορίες'!$A$7:$B$30,2,FALSE),""))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IF(B347="","",IFERROR(VLOOKUP(B347,'Κατηγορίες'!$A$7:$B$30,2,FALSE),""))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IF(B348="","",IFERROR(VLOOKUP(B348,'Κατηγορίες'!$A$7:$B$30,2,FALSE),""))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IF(B349="","",IFERROR(VLOOKUP(B349,'Κατηγορίες'!$A$7:$B$30,2,FALSE),""))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IF(B350="","",IFERROR(VLOOKUP(B350,'Κατηγορίες'!$A$7:$B$30,2,FALSE),""))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IF(B351="","",IFERROR(VLOOKUP(B351,'Κατηγορίες'!$A$7:$B$30,2,FALSE),""))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IF(B352="","",IFERROR(VLOOKUP(B352,'Κατηγορίες'!$A$7:$B$30,2,FALSE),""))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IF(B353="","",IFERROR(VLOOKUP(B353,'Κατηγορίες'!$A$7:$B$30,2,FALSE),""))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IF(B354="","",IFERROR(VLOOKUP(B354,'Κατηγορίες'!$A$7:$B$30,2,FALSE),""))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IF(B355="","",IFERROR(VLOOKUP(B355,'Κατηγορίες'!$A$7:$B$30,2,FALSE),""))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IF(B356="","",IFERROR(VLOOKUP(B356,'Κατηγορίες'!$A$7:$B$30,2,FALSE),""))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IF(B357="","",IFERROR(VLOOKUP(B357,'Κατηγορίες'!$A$7:$B$30,2,FALSE),""))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IF(B358="","",IFERROR(VLOOKUP(B358,'Κατηγορίες'!$A$7:$B$30,2,FALSE),""))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IF(B359="","",IFERROR(VLOOKUP(B359,'Κατηγορίες'!$A$7:$B$30,2,FALSE),""))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IF(B360="","",IFERROR(VLOOKUP(B360,'Κατηγορίες'!$A$7:$B$30,2,FALSE),""))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IF(B361="","",IFERROR(VLOOKUP(B361,'Κατηγορίες'!$A$7:$B$30,2,FALSE),""))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IF(B362="","",IFERROR(VLOOKUP(B362,'Κατηγορίες'!$A$7:$B$30,2,FALSE),""))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IF(B363="","",IFERROR(VLOOKUP(B363,'Κατηγορίες'!$A$7:$B$30,2,FALSE),""))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IF(B364="","",IFERROR(VLOOKUP(B364,'Κατηγορίες'!$A$7:$B$30,2,FALSE),""))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IF(B365="","",IFERROR(VLOOKUP(B365,'Κατηγορίες'!$A$7:$B$30,2,FALSE),""))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IF(B366="","",IFERROR(VLOOKUP(B366,'Κατηγορίες'!$A$7:$B$30,2,FALSE),""))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IF(B367="","",IFERROR(VLOOKUP(B367,'Κατηγορίες'!$A$7:$B$30,2,FALSE),""))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IF(B368="","",IFERROR(VLOOKUP(B368,'Κατηγορίες'!$A$7:$B$30,2,FALSE),""))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IF(B369="","",IFERROR(VLOOKUP(B369,'Κατηγορίες'!$A$7:$B$30,2,FALSE),""))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IF(B370="","",IFERROR(VLOOKUP(B370,'Κατηγορίες'!$A$7:$B$30,2,FALSE),""))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IF(B371="","",IFERROR(VLOOKUP(B371,'Κατηγορίες'!$A$7:$B$30,2,FALSE),""))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IF(B372="","",IFERROR(VLOOKUP(B372,'Κατηγορίες'!$A$7:$B$30,2,FALSE),""))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IF(B373="","",IFERROR(VLOOKUP(B373,'Κατηγορίες'!$A$7:$B$30,2,FALSE),""))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IF(B374="","",IFERROR(VLOOKUP(B374,'Κατηγορίες'!$A$7:$B$30,2,FALSE),""))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IF(B375="","",IFERROR(VLOOKUP(B375,'Κατηγορίες'!$A$7:$B$30,2,FALSE),""))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IF(B376="","",IFERROR(VLOOKUP(B376,'Κατηγορίες'!$A$7:$B$30,2,FALSE),""))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IF(B377="","",IFERROR(VLOOKUP(B377,'Κατηγορίες'!$A$7:$B$30,2,FALSE),""))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IF(B378="","",IFERROR(VLOOKUP(B378,'Κατηγορίες'!$A$7:$B$30,2,FALSE),""))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IF(B379="","",IFERROR(VLOOKUP(B379,'Κατηγορίες'!$A$7:$B$30,2,FALSE),""))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IF(B380="","",IFERROR(VLOOKUP(B380,'Κατηγορίες'!$A$7:$B$30,2,FALSE),""))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IF(B381="","",IFERROR(VLOOKUP(B381,'Κατηγορίες'!$A$7:$B$30,2,FALSE),""))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IF(B382="","",IFERROR(VLOOKUP(B382,'Κατηγορίες'!$A$7:$B$30,2,FALSE),""))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IF(B383="","",IFERROR(VLOOKUP(B383,'Κατηγορίες'!$A$7:$B$30,2,FALSE),""))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IF(B384="","",IFERROR(VLOOKUP(B384,'Κατηγορίες'!$A$7:$B$30,2,FALSE),""))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IF(B385="","",IFERROR(VLOOKUP(B385,'Κατηγορίες'!$A$7:$B$30,2,FALSE),""))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IF(B386="","",IFERROR(VLOOKUP(B386,'Κατηγορίες'!$A$7:$B$30,2,FALSE),""))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IF(B387="","",IFERROR(VLOOKUP(B387,'Κατηγορίες'!$A$7:$B$30,2,FALSE),""))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IF(B388="","",IFERROR(VLOOKUP(B388,'Κατηγορίες'!$A$7:$B$30,2,FALSE),""))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IF(B389="","",IFERROR(VLOOKUP(B389,'Κατηγορίες'!$A$7:$B$30,2,FALSE),""))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IF(B390="","",IFERROR(VLOOKUP(B390,'Κατηγορίες'!$A$7:$B$30,2,FALSE),""))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IF(B391="","",IFERROR(VLOOKUP(B391,'Κατηγορίες'!$A$7:$B$30,2,FALSE),""))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IF(B392="","",IFERROR(VLOOKUP(B392,'Κατηγορίες'!$A$7:$B$30,2,FALSE),""))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IF(B393="","",IFERROR(VLOOKUP(B393,'Κατηγορίες'!$A$7:$B$30,2,FALSE),""))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IF(B394="","",IFERROR(VLOOKUP(B394,'Κατηγορίες'!$A$7:$B$30,2,FALSE),""))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IF(B395="","",IFERROR(VLOOKUP(B395,'Κατηγορίες'!$A$7:$B$30,2,FALSE),""))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IF(B396="","",IFERROR(VLOOKUP(B396,'Κατηγορίες'!$A$7:$B$30,2,FALSE),""))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IF(B397="","",IFERROR(VLOOKUP(B397,'Κατηγορίες'!$A$7:$B$30,2,FALSE),""))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IF(B398="","",IFERROR(VLOOKUP(B398,'Κατηγορίες'!$A$7:$B$30,2,FALSE),""))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IF(B399="","",IFERROR(VLOOKUP(B399,'Κατηγορίες'!$A$7:$B$30,2,FALSE),""))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IF(B400="","",IFERROR(VLOOKUP(B400,'Κατηγορίες'!$A$7:$B$30,2,FALSE),""))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IF(B401="","",IFERROR(VLOOKUP(B401,'Κατηγορίες'!$A$7:$B$30,2,FALSE),""))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IF(B402="","",IFERROR(VLOOKUP(B402,'Κατηγορίες'!$A$7:$B$30,2,FALSE),""))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IF(B403="","",IFERROR(VLOOKUP(B403,'Κατηγορίες'!$A$7:$B$30,2,FALSE),""))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IF(B404="","",IFERROR(VLOOKUP(B404,'Κατηγορίες'!$A$7:$B$30,2,FALSE),""))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IF(B405="","",IFERROR(VLOOKUP(B405,'Κατηγορίες'!$A$7:$B$30,2,FALSE),""))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IF(B406="","",IFERROR(VLOOKUP(B406,'Κατηγορίες'!$A$7:$B$30,2,FALSE),""))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IF(B407="","",IFERROR(VLOOKUP(B407,'Κατηγορίες'!$A$7:$B$30,2,FALSE),""))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IF(B408="","",IFERROR(VLOOKUP(B408,'Κατηγορίες'!$A$7:$B$30,2,FALSE),""))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IF(B409="","",IFERROR(VLOOKUP(B409,'Κατηγορίες'!$A$7:$B$30,2,FALSE),""))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IF(B410="","",IFERROR(VLOOKUP(B410,'Κατηγορίες'!$A$7:$B$30,2,FALSE),""))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IF(B411="","",IFERROR(VLOOKUP(B411,'Κατηγορίες'!$A$7:$B$30,2,FALSE),""))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IF(B412="","",IFERROR(VLOOKUP(B412,'Κατηγορίες'!$A$7:$B$30,2,FALSE),""))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IF(B413="","",IFERROR(VLOOKUP(B413,'Κατηγορίες'!$A$7:$B$30,2,FALSE),""))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IF(B414="","",IFERROR(VLOOKUP(B414,'Κατηγορίες'!$A$7:$B$30,2,FALSE),""))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IF(B415="","",IFERROR(VLOOKUP(B415,'Κατηγορίες'!$A$7:$B$30,2,FALSE),""))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IF(B416="","",IFERROR(VLOOKUP(B416,'Κατηγορίες'!$A$7:$B$30,2,FALSE),""))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IF(B417="","",IFERROR(VLOOKUP(B417,'Κατηγορίες'!$A$7:$B$30,2,FALSE),""))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IF(B418="","",IFERROR(VLOOKUP(B418,'Κατηγορίες'!$A$7:$B$30,2,FALSE),""))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IF(B419="","",IFERROR(VLOOKUP(B419,'Κατηγορίες'!$A$7:$B$30,2,FALSE),""))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IF(B420="","",IFERROR(VLOOKUP(B420,'Κατηγορίες'!$A$7:$B$30,2,FALSE),""))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IF(B421="","",IFERROR(VLOOKUP(B421,'Κατηγορίες'!$A$7:$B$30,2,FALSE),""))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IF(B422="","",IFERROR(VLOOKUP(B422,'Κατηγορίες'!$A$7:$B$30,2,FALSE),""))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IF(B423="","",IFERROR(VLOOKUP(B423,'Κατηγορίες'!$A$7:$B$30,2,FALSE),""))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IF(B424="","",IFERROR(VLOOKUP(B424,'Κατηγορίες'!$A$7:$B$30,2,FALSE),""))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IF(B425="","",IFERROR(VLOOKUP(B425,'Κατηγορίες'!$A$7:$B$30,2,FALSE),""))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IF(B426="","",IFERROR(VLOOKUP(B426,'Κατηγορίες'!$A$7:$B$30,2,FALSE),""))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IF(B427="","",IFERROR(VLOOKUP(B427,'Κατηγορίες'!$A$7:$B$30,2,FALSE),""))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IF(B428="","",IFERROR(VLOOKUP(B428,'Κατηγορίες'!$A$7:$B$30,2,FALSE),""))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IF(B429="","",IFERROR(VLOOKUP(B429,'Κατηγορίες'!$A$7:$B$30,2,FALSE),""))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IF(B430="","",IFERROR(VLOOKUP(B430,'Κατηγορίες'!$A$7:$B$30,2,FALSE),""))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IF(B431="","",IFERROR(VLOOKUP(B431,'Κατηγορίες'!$A$7:$B$30,2,FALSE),""))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IF(B432="","",IFERROR(VLOOKUP(B432,'Κατηγορίες'!$A$7:$B$30,2,FALSE),""))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IF(B433="","",IFERROR(VLOOKUP(B433,'Κατηγορίες'!$A$7:$B$30,2,FALSE),""))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IF(B434="","",IFERROR(VLOOKUP(B434,'Κατηγορίες'!$A$7:$B$30,2,FALSE),""))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IF(B435="","",IFERROR(VLOOKUP(B435,'Κατηγορίες'!$A$7:$B$30,2,FALSE),""))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IF(B436="","",IFERROR(VLOOKUP(B436,'Κατηγορίες'!$A$7:$B$30,2,FALSE),""))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IF(B437="","",IFERROR(VLOOKUP(B437,'Κατηγορίες'!$A$7:$B$30,2,FALSE),""))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IF(B438="","",IFERROR(VLOOKUP(B438,'Κατηγορίες'!$A$7:$B$30,2,FALSE),""))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IF(B439="","",IFERROR(VLOOKUP(B439,'Κατηγορίες'!$A$7:$B$30,2,FALSE),""))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IF(B440="","",IFERROR(VLOOKUP(B440,'Κατηγορίες'!$A$7:$B$30,2,FALSE),""))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IF(B441="","",IFERROR(VLOOKUP(B441,'Κατηγορίες'!$A$7:$B$30,2,FALSE),""))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IF(B442="","",IFERROR(VLOOKUP(B442,'Κατηγορίες'!$A$7:$B$30,2,FALSE),""))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IF(B443="","",IFERROR(VLOOKUP(B443,'Κατηγορίες'!$A$7:$B$30,2,FALSE),""))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IF(B444="","",IFERROR(VLOOKUP(B444,'Κατηγορίες'!$A$7:$B$30,2,FALSE),""))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IF(B445="","",IFERROR(VLOOKUP(B445,'Κατηγορίες'!$A$7:$B$30,2,FALSE),""))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IF(B446="","",IFERROR(VLOOKUP(B446,'Κατηγορίες'!$A$7:$B$30,2,FALSE),""))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IF(B447="","",IFERROR(VLOOKUP(B447,'Κατηγορίες'!$A$7:$B$30,2,FALSE),""))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IF(B448="","",IFERROR(VLOOKUP(B448,'Κατηγορίες'!$A$7:$B$30,2,FALSE),""))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IF(B449="","",IFERROR(VLOOKUP(B449,'Κατηγορίες'!$A$7:$B$30,2,FALSE),""))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IF(B450="","",IFERROR(VLOOKUP(B450,'Κατηγορίες'!$A$7:$B$30,2,FALSE),""))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IF(B451="","",IFERROR(VLOOKUP(B451,'Κατηγορίες'!$A$7:$B$30,2,FALSE),""))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IF(B452="","",IFERROR(VLOOKUP(B452,'Κατηγορίες'!$A$7:$B$30,2,FALSE),""))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IF(B453="","",IFERROR(VLOOKUP(B453,'Κατηγορίες'!$A$7:$B$30,2,FALSE),""))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IF(B454="","",IFERROR(VLOOKUP(B454,'Κατηγορίες'!$A$7:$B$30,2,FALSE),""))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IF(B455="","",IFERROR(VLOOKUP(B455,'Κατηγορίες'!$A$7:$B$30,2,FALSE),""))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IF(B456="","",IFERROR(VLOOKUP(B456,'Κατηγορίες'!$A$7:$B$30,2,FALSE),""))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IF(B457="","",IFERROR(VLOOKUP(B457,'Κατηγορίες'!$A$7:$B$30,2,FALSE),""))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IF(B458="","",IFERROR(VLOOKUP(B458,'Κατηγορίες'!$A$7:$B$30,2,FALSE),""))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IF(B459="","",IFERROR(VLOOKUP(B459,'Κατηγορίες'!$A$7:$B$30,2,FALSE),""))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IF(B460="","",IFERROR(VLOOKUP(B460,'Κατηγορίες'!$A$7:$B$30,2,FALSE),""))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IF(B461="","",IFERROR(VLOOKUP(B461,'Κατηγορίες'!$A$7:$B$30,2,FALSE),""))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IF(B462="","",IFERROR(VLOOKUP(B462,'Κατηγορίες'!$A$7:$B$30,2,FALSE),""))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IF(B463="","",IFERROR(VLOOKUP(B463,'Κατηγορίες'!$A$7:$B$30,2,FALSE),""))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IF(B464="","",IFERROR(VLOOKUP(B464,'Κατηγορίες'!$A$7:$B$30,2,FALSE),""))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IF(B465="","",IFERROR(VLOOKUP(B465,'Κατηγορίες'!$A$7:$B$30,2,FALSE),""))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IF(B466="","",IFERROR(VLOOKUP(B466,'Κατηγορίες'!$A$7:$B$30,2,FALSE),""))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IF(B467="","",IFERROR(VLOOKUP(B467,'Κατηγορίες'!$A$7:$B$30,2,FALSE),""))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IF(B468="","",IFERROR(VLOOKUP(B468,'Κατηγορίες'!$A$7:$B$30,2,FALSE),""))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IF(B469="","",IFERROR(VLOOKUP(B469,'Κατηγορίες'!$A$7:$B$30,2,FALSE),""))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IF(B470="","",IFERROR(VLOOKUP(B470,'Κατηγορίες'!$A$7:$B$30,2,FALSE),""))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IF(B471="","",IFERROR(VLOOKUP(B471,'Κατηγορίες'!$A$7:$B$30,2,FALSE),""))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IF(B472="","",IFERROR(VLOOKUP(B472,'Κατηγορίες'!$A$7:$B$30,2,FALSE),""))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IF(B473="","",IFERROR(VLOOKUP(B473,'Κατηγορίες'!$A$7:$B$30,2,FALSE),""))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IF(B474="","",IFERROR(VLOOKUP(B474,'Κατηγορίες'!$A$7:$B$30,2,FALSE),""))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IF(B475="","",IFERROR(VLOOKUP(B475,'Κατηγορίες'!$A$7:$B$30,2,FALSE),""))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IF(B476="","",IFERROR(VLOOKUP(B476,'Κατηγορίες'!$A$7:$B$30,2,FALSE),""))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IF(B477="","",IFERROR(VLOOKUP(B477,'Κατηγορίες'!$A$7:$B$30,2,FALSE),""))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IF(B478="","",IFERROR(VLOOKUP(B478,'Κατηγορίες'!$A$7:$B$30,2,FALSE),""))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IF(B479="","",IFERROR(VLOOKUP(B479,'Κατηγορίες'!$A$7:$B$30,2,FALSE),""))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IF(B480="","",IFERROR(VLOOKUP(B480,'Κατηγορίες'!$A$7:$B$30,2,FALSE),""))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IF(B481="","",IFERROR(VLOOKUP(B481,'Κατηγορίες'!$A$7:$B$30,2,FALSE),""))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IF(B482="","",IFERROR(VLOOKUP(B482,'Κατηγορίες'!$A$7:$B$30,2,FALSE),""))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IF(B483="","",IFERROR(VLOOKUP(B483,'Κατηγορίες'!$A$7:$B$30,2,FALSE),""))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IF(B484="","",IFERROR(VLOOKUP(B484,'Κατηγορίες'!$A$7:$B$30,2,FALSE),""))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IF(B485="","",IFERROR(VLOOKUP(B485,'Κατηγορίες'!$A$7:$B$30,2,FALSE),""))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IF(B486="","",IFERROR(VLOOKUP(B486,'Κατηγορίες'!$A$7:$B$30,2,FALSE),""))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IF(B487="","",IFERROR(VLOOKUP(B487,'Κατηγορίες'!$A$7:$B$30,2,FALSE),""))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IF(B488="","",IFERROR(VLOOKUP(B488,'Κατηγορίες'!$A$7:$B$30,2,FALSE),""))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IF(B489="","",IFERROR(VLOOKUP(B489,'Κατηγορίες'!$A$7:$B$30,2,FALSE),""))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IF(B490="","",IFERROR(VLOOKUP(B490,'Κατηγορίες'!$A$7:$B$30,2,FALSE),""))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IF(B491="","",IFERROR(VLOOKUP(B491,'Κατηγορίες'!$A$7:$B$30,2,FALSE),""))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IF(B492="","",IFERROR(VLOOKUP(B492,'Κατηγορίες'!$A$7:$B$30,2,FALSE),""))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IF(B493="","",IFERROR(VLOOKUP(B493,'Κατηγορίες'!$A$7:$B$30,2,FALSE),""))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IF(B494="","",IFERROR(VLOOKUP(B494,'Κατηγορίες'!$A$7:$B$30,2,FALSE),""))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IF(B495="","",IFERROR(VLOOKUP(B495,'Κατηγορίες'!$A$7:$B$30,2,FALSE),""))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IF(B496="","",IFERROR(VLOOKUP(B496,'Κατηγορίες'!$A$7:$B$30,2,FALSE),""))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IF(B497="","",IFERROR(VLOOKUP(B497,'Κατηγορίες'!$A$7:$B$30,2,FALSE),""))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IF(B498="","",IFERROR(VLOOKUP(B498,'Κατηγορίες'!$A$7:$B$30,2,FALSE),""))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IF(B499="","",IFERROR(VLOOKUP(B499,'Κατηγορίες'!$A$7:$B$30,2,FALSE),""))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IF(B500="","",IFERROR(VLOOKUP(B500,'Κατηγορίες'!$A$7:$B$30,2,FALSE),""))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IF(B501="","",IFERROR(VLOOKUP(B501,'Κατηγορίες'!$A$7:$B$30,2,FALSE),""))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IF(B502="","",IFERROR(VLOOKUP(B502,'Κατηγορίες'!$A$7:$B$30,2,FALSE),""))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IF(B503="","",IFERROR(VLOOKUP(B503,'Κατηγορίες'!$A$7:$B$30,2,FALSE),""))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IF(B504="","",IFERROR(VLOOKUP(B504,'Κατηγορίες'!$A$7:$B$30,2,FALSE),""))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IF(B505="","",IFERROR(VLOOKUP(B505,'Κατηγορίες'!$A$7:$B$30,2,FALSE),""))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IF(B506="","",IFERROR(VLOOKUP(B506,'Κατηγορίες'!$A$7:$B$30,2,FALSE),""))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IF(B507="","",IFERROR(VLOOKUP(B507,'Κατηγορίες'!$A$7:$B$30,2,FALSE),""))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IF(B508="","",IFERROR(VLOOKUP(B508,'Κατηγορίες'!$A$7:$B$30,2,FALSE),""))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IF(B509="","",IFERROR(VLOOKUP(B509,'Κατηγορίες'!$A$7:$B$30,2,FALSE),""))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IF(B510="","",IFERROR(VLOOKUP(B510,'Κατηγορίες'!$A$7:$B$30,2,FALSE),""))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IF(B511="","",IFERROR(VLOOKUP(B511,'Κατηγορίες'!$A$7:$B$30,2,FALSE),""))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IF(B512="","",IFERROR(VLOOKUP(B512,'Κατηγορίες'!$A$7:$B$30,2,FALSE),""))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IF(B513="","",IFERROR(VLOOKUP(B513,'Κατηγορίες'!$A$7:$B$30,2,FALSE),""))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IF(B514="","",IFERROR(VLOOKUP(B514,'Κατηγορίες'!$A$7:$B$30,2,FALSE),""))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IF(B515="","",IFERROR(VLOOKUP(B515,'Κατηγορίες'!$A$7:$B$30,2,FALSE),""))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IF(B516="","",IFERROR(VLOOKUP(B516,'Κατηγορίες'!$A$7:$B$30,2,FALSE),""))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IF(B517="","",IFERROR(VLOOKUP(B517,'Κατηγορίες'!$A$7:$B$30,2,FALSE),""))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IF(B518="","",IFERROR(VLOOKUP(B518,'Κατηγορίες'!$A$7:$B$30,2,FALSE),""))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IF(B519="","",IFERROR(VLOOKUP(B519,'Κατηγορίες'!$A$7:$B$30,2,FALSE),""))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IF(B520="","",IFERROR(VLOOKUP(B520,'Κατηγορίες'!$A$7:$B$30,2,FALSE),""))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IF(B521="","",IFERROR(VLOOKUP(B521,'Κατηγορίες'!$A$7:$B$30,2,FALSE),""))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IF(B522="","",IFERROR(VLOOKUP(B522,'Κατηγορίες'!$A$7:$B$30,2,FALSE),""))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IF(B523="","",IFERROR(VLOOKUP(B523,'Κατηγορίες'!$A$7:$B$30,2,FALSE),""))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IF(B524="","",IFERROR(VLOOKUP(B524,'Κατηγορίες'!$A$7:$B$30,2,FALSE),""))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IF(B525="","",IFERROR(VLOOKUP(B525,'Κατηγορίες'!$A$7:$B$30,2,FALSE),""))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IF(B526="","",IFERROR(VLOOKUP(B526,'Κατηγορίες'!$A$7:$B$30,2,FALSE),""))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IF(B527="","",IFERROR(VLOOKUP(B527,'Κατηγορίες'!$A$7:$B$30,2,FALSE),""))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IF(B528="","",IFERROR(VLOOKUP(B528,'Κατηγορίες'!$A$7:$B$30,2,FALSE),""))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IF(B529="","",IFERROR(VLOOKUP(B529,'Κατηγορίες'!$A$7:$B$30,2,FALSE),""))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IF(B530="","",IFERROR(VLOOKUP(B530,'Κατηγορίες'!$A$7:$B$30,2,FALSE),""))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IF(B531="","",IFERROR(VLOOKUP(B531,'Κατηγορίες'!$A$7:$B$30,2,FALSE),""))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IF(B532="","",IFERROR(VLOOKUP(B532,'Κατηγορίες'!$A$7:$B$30,2,FALSE),""))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IF(B533="","",IFERROR(VLOOKUP(B533,'Κατηγορίες'!$A$7:$B$30,2,FALSE),""))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IF(B534="","",IFERROR(VLOOKUP(B534,'Κατηγορίες'!$A$7:$B$30,2,FALSE),""))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IF(B535="","",IFERROR(VLOOKUP(B535,'Κατηγορίες'!$A$7:$B$30,2,FALSE),""))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IF(B536="","",IFERROR(VLOOKUP(B536,'Κατηγορίες'!$A$7:$B$30,2,FALSE),""))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IF(B537="","",IFERROR(VLOOKUP(B537,'Κατηγορίες'!$A$7:$B$30,2,FALSE),""))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IF(B538="","",IFERROR(VLOOKUP(B538,'Κατηγορίες'!$A$7:$B$30,2,FALSE),""))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IF(B539="","",IFERROR(VLOOKUP(B539,'Κατηγορίες'!$A$7:$B$30,2,FALSE),""))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IF(B540="","",IFERROR(VLOOKUP(B540,'Κατηγορίες'!$A$7:$B$30,2,FALSE),""))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IF(B541="","",IFERROR(VLOOKUP(B541,'Κατηγορίες'!$A$7:$B$30,2,FALSE),""))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IF(B542="","",IFERROR(VLOOKUP(B542,'Κατηγορίες'!$A$7:$B$30,2,FALSE),""))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IF(B543="","",IFERROR(VLOOKUP(B543,'Κατηγορίες'!$A$7:$B$30,2,FALSE),""))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IF(B544="","",IFERROR(VLOOKUP(B544,'Κατηγορίες'!$A$7:$B$30,2,FALSE),""))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IF(B545="","",IFERROR(VLOOKUP(B545,'Κατηγορίες'!$A$7:$B$30,2,FALSE),""))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IF(B546="","",IFERROR(VLOOKUP(B546,'Κατηγορίες'!$A$7:$B$30,2,FALSE),""))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IF(B547="","",IFERROR(VLOOKUP(B547,'Κατηγορίες'!$A$7:$B$30,2,FALSE),""))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IF(B548="","",IFERROR(VLOOKUP(B548,'Κατηγορίες'!$A$7:$B$30,2,FALSE),""))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IF(B549="","",IFERROR(VLOOKUP(B549,'Κατηγορίες'!$A$7:$B$30,2,FALSE),""))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IF(B550="","",IFERROR(VLOOKUP(B550,'Κατηγορίες'!$A$7:$B$30,2,FALSE),""))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IF(B551="","",IFERROR(VLOOKUP(B551,'Κατηγορίες'!$A$7:$B$30,2,FALSE),""))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IF(B552="","",IFERROR(VLOOKUP(B552,'Κατηγορίες'!$A$7:$B$30,2,FALSE),""))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IF(B553="","",IFERROR(VLOOKUP(B553,'Κατηγορίες'!$A$7:$B$30,2,FALSE),""))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IF(B554="","",IFERROR(VLOOKUP(B554,'Κατηγορίες'!$A$7:$B$30,2,FALSE),""))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IF(B555="","",IFERROR(VLOOKUP(B555,'Κατηγορίες'!$A$7:$B$30,2,FALSE),""))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IF(B556="","",IFERROR(VLOOKUP(B556,'Κατηγορίες'!$A$7:$B$30,2,FALSE),""))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IF(B557="","",IFERROR(VLOOKUP(B557,'Κατηγορίες'!$A$7:$B$30,2,FALSE),""))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IF(B558="","",IFERROR(VLOOKUP(B558,'Κατηγορίες'!$A$7:$B$30,2,FALSE),""))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IF(B559="","",IFERROR(VLOOKUP(B559,'Κατηγορίες'!$A$7:$B$30,2,FALSE),""))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IF(B560="","",IFERROR(VLOOKUP(B560,'Κατηγορίες'!$A$7:$B$30,2,FALSE),""))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IF(B561="","",IFERROR(VLOOKUP(B561,'Κατηγορίες'!$A$7:$B$30,2,FALSE),""))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IF(B562="","",IFERROR(VLOOKUP(B562,'Κατηγορίες'!$A$7:$B$30,2,FALSE),""))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IF(B563="","",IFERROR(VLOOKUP(B563,'Κατηγορίες'!$A$7:$B$30,2,FALSE),""))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IF(B564="","",IFERROR(VLOOKUP(B564,'Κατηγορίες'!$A$7:$B$30,2,FALSE),""))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IF(B565="","",IFERROR(VLOOKUP(B565,'Κατηγορίες'!$A$7:$B$30,2,FALSE),""))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IF(B566="","",IFERROR(VLOOKUP(B566,'Κατηγορίες'!$A$7:$B$30,2,FALSE),""))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IF(B567="","",IFERROR(VLOOKUP(B567,'Κατηγορίες'!$A$7:$B$30,2,FALSE),""))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IF(B568="","",IFERROR(VLOOKUP(B568,'Κατηγορίες'!$A$7:$B$30,2,FALSE),""))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IF(B569="","",IFERROR(VLOOKUP(B569,'Κατηγορίες'!$A$7:$B$30,2,FALSE),""))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IF(B570="","",IFERROR(VLOOKUP(B570,'Κατηγορίες'!$A$7:$B$30,2,FALSE),""))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IF(B571="","",IFERROR(VLOOKUP(B571,'Κατηγορίες'!$A$7:$B$30,2,FALSE),""))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IF(B572="","",IFERROR(VLOOKUP(B572,'Κατηγορίες'!$A$7:$B$30,2,FALSE),""))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IF(B573="","",IFERROR(VLOOKUP(B573,'Κατηγορίες'!$A$7:$B$30,2,FALSE),""))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IF(B574="","",IFERROR(VLOOKUP(B574,'Κατηγορίες'!$A$7:$B$30,2,FALSE),""))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IF(B575="","",IFERROR(VLOOKUP(B575,'Κατηγορίες'!$A$7:$B$30,2,FALSE),""))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IF(B576="","",IFERROR(VLOOKUP(B576,'Κατηγορίες'!$A$7:$B$30,2,FALSE),""))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IF(B577="","",IFERROR(VLOOKUP(B577,'Κατηγορίες'!$A$7:$B$30,2,FALSE),""))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IF(B578="","",IFERROR(VLOOKUP(B578,'Κατηγορίες'!$A$7:$B$30,2,FALSE),""))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IF(B579="","",IFERROR(VLOOKUP(B579,'Κατηγορίες'!$A$7:$B$30,2,FALSE),""))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IF(B580="","",IFERROR(VLOOKUP(B580,'Κατηγορίες'!$A$7:$B$30,2,FALSE),""))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IF(B581="","",IFERROR(VLOOKUP(B581,'Κατηγορίες'!$A$7:$B$30,2,FALSE),""))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IF(B582="","",IFERROR(VLOOKUP(B582,'Κατηγορίες'!$A$7:$B$30,2,FALSE),""))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IF(B583="","",IFERROR(VLOOKUP(B583,'Κατηγορίες'!$A$7:$B$30,2,FALSE),""))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IF(B584="","",IFERROR(VLOOKUP(B584,'Κατηγορίες'!$A$7:$B$30,2,FALSE),""))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IF(B585="","",IFERROR(VLOOKUP(B585,'Κατηγορίες'!$A$7:$B$30,2,FALSE),""))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IF(B586="","",IFERROR(VLOOKUP(B586,'Κατηγορίες'!$A$7:$B$30,2,FALSE),""))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IF(B587="","",IFERROR(VLOOKUP(B587,'Κατηγορίες'!$A$7:$B$30,2,FALSE),""))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IF(B588="","",IFERROR(VLOOKUP(B588,'Κατηγορίες'!$A$7:$B$30,2,FALSE),""))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IF(B589="","",IFERROR(VLOOKUP(B589,'Κατηγορίες'!$A$7:$B$30,2,FALSE),""))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IF(B590="","",IFERROR(VLOOKUP(B590,'Κατηγορίες'!$A$7:$B$30,2,FALSE),""))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IF(B591="","",IFERROR(VLOOKUP(B591,'Κατηγορίες'!$A$7:$B$30,2,FALSE),""))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IF(B592="","",IFERROR(VLOOKUP(B592,'Κατηγορίες'!$A$7:$B$30,2,FALSE),""))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IF(B593="","",IFERROR(VLOOKUP(B593,'Κατηγορίες'!$A$7:$B$30,2,FALSE),""))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IF(B594="","",IFERROR(VLOOKUP(B594,'Κατηγορίες'!$A$7:$B$30,2,FALSE),""))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IF(B595="","",IFERROR(VLOOKUP(B595,'Κατηγορίες'!$A$7:$B$30,2,FALSE),""))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IF(B596="","",IFERROR(VLOOKUP(B596,'Κατηγορίες'!$A$7:$B$30,2,FALSE),""))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IF(B597="","",IFERROR(VLOOKUP(B597,'Κατηγορίες'!$A$7:$B$30,2,FALSE),""))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IF(B598="","",IFERROR(VLOOKUP(B598,'Κατηγορίες'!$A$7:$B$30,2,FALSE),""))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IF(B599="","",IFERROR(VLOOKUP(B599,'Κατηγορίες'!$A$7:$B$30,2,FALSE),""))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IF(B600="","",IFERROR(VLOOKUP(B600,'Κατηγορίες'!$A$7:$B$30,2,FALSE),""))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IF(B601="","",IFERROR(VLOOKUP(B601,'Κατηγορίες'!$A$7:$B$30,2,FALSE),""))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IF(B602="","",IFERROR(VLOOKUP(B602,'Κατηγορίες'!$A$7:$B$30,2,FALSE),""))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IF(B603="","",IFERROR(VLOOKUP(B603,'Κατηγορίες'!$A$7:$B$30,2,FALSE),""))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IF(B604="","",IFERROR(VLOOKUP(B604,'Κατηγορίες'!$A$7:$B$30,2,FALSE),""))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IF(B605="","",IFERROR(VLOOKUP(B605,'Κατηγορίες'!$A$7:$B$30,2,FALSE),""))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IF(B606="","",IFERROR(VLOOKUP(B606,'Κατηγορίες'!$A$7:$B$30,2,FALSE),""))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IF(B607="","",IFERROR(VLOOKUP(B607,'Κατηγορίες'!$A$7:$B$30,2,FALSE),""))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IF(B608="","",IFERROR(VLOOKUP(B608,'Κατηγορίες'!$A$7:$B$30,2,FALSE),""))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IF(B609="","",IFERROR(VLOOKUP(B609,'Κατηγορίες'!$A$7:$B$30,2,FALSE),""))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IF(B610="","",IFERROR(VLOOKUP(B610,'Κατηγορίες'!$A$7:$B$30,2,FALSE),""))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IF(B611="","",IFERROR(VLOOKUP(B611,'Κατηγορίες'!$A$7:$B$30,2,FALSE),""))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IF(B612="","",IFERROR(VLOOKUP(B612,'Κατηγορίες'!$A$7:$B$30,2,FALSE),""))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IF(B613="","",IFERROR(VLOOKUP(B613,'Κατηγορίες'!$A$7:$B$30,2,FALSE),""))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IF(B614="","",IFERROR(VLOOKUP(B614,'Κατηγορίες'!$A$7:$B$30,2,FALSE),""))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IF(B615="","",IFERROR(VLOOKUP(B615,'Κατηγορίες'!$A$7:$B$30,2,FALSE),""))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IF(B616="","",IFERROR(VLOOKUP(B616,'Κατηγορίες'!$A$7:$B$30,2,FALSE),""))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IF(B617="","",IFERROR(VLOOKUP(B617,'Κατηγορίες'!$A$7:$B$30,2,FALSE),""))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IF(B618="","",IFERROR(VLOOKUP(B618,'Κατηγορίες'!$A$7:$B$30,2,FALSE),""))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IF(B619="","",IFERROR(VLOOKUP(B619,'Κατηγορίες'!$A$7:$B$30,2,FALSE),""))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IF(B620="","",IFERROR(VLOOKUP(B620,'Κατηγορίες'!$A$7:$B$30,2,FALSE),""))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IF(B621="","",IFERROR(VLOOKUP(B621,'Κατηγορίες'!$A$7:$B$30,2,FALSE),""))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IF(B622="","",IFERROR(VLOOKUP(B622,'Κατηγορίες'!$A$7:$B$30,2,FALSE),""))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IF(B623="","",IFERROR(VLOOKUP(B623,'Κατηγορίες'!$A$7:$B$30,2,FALSE),""))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IF(B624="","",IFERROR(VLOOKUP(B624,'Κατηγορίες'!$A$7:$B$30,2,FALSE),""))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IF(B625="","",IFERROR(VLOOKUP(B625,'Κατηγορίες'!$A$7:$B$30,2,FALSE),""))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IF(B626="","",IFERROR(VLOOKUP(B626,'Κατηγορίες'!$A$7:$B$30,2,FALSE),""))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IF(B627="","",IFERROR(VLOOKUP(B627,'Κατηγορίες'!$A$7:$B$30,2,FALSE),""))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IF(B628="","",IFERROR(VLOOKUP(B628,'Κατηγορίες'!$A$7:$B$30,2,FALSE),""))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IF(B629="","",IFERROR(VLOOKUP(B629,'Κατηγορίες'!$A$7:$B$30,2,FALSE),""))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IF(B630="","",IFERROR(VLOOKUP(B630,'Κατηγορίες'!$A$7:$B$30,2,FALSE),""))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IF(B631="","",IFERROR(VLOOKUP(B631,'Κατηγορίες'!$A$7:$B$30,2,FALSE),""))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IF(B632="","",IFERROR(VLOOKUP(B632,'Κατηγορίες'!$A$7:$B$30,2,FALSE),""))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IF(B633="","",IFERROR(VLOOKUP(B633,'Κατηγορίες'!$A$7:$B$30,2,FALSE),""))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IF(B634="","",IFERROR(VLOOKUP(B634,'Κατηγορίες'!$A$7:$B$30,2,FALSE),""))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IF(B635="","",IFERROR(VLOOKUP(B635,'Κατηγορίες'!$A$7:$B$30,2,FALSE),""))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IF(B636="","",IFERROR(VLOOKUP(B636,'Κατηγορίες'!$A$7:$B$30,2,FALSE),""))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IF(B637="","",IFERROR(VLOOKUP(B637,'Κατηγορίες'!$A$7:$B$30,2,FALSE),""))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IF(B638="","",IFERROR(VLOOKUP(B638,'Κατηγορίες'!$A$7:$B$30,2,FALSE),""))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IF(B639="","",IFERROR(VLOOKUP(B639,'Κατηγορίες'!$A$7:$B$30,2,FALSE),""))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IF(B640="","",IFERROR(VLOOKUP(B640,'Κατηγορίες'!$A$7:$B$30,2,FALSE),""))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IF(B641="","",IFERROR(VLOOKUP(B641,'Κατηγορίες'!$A$7:$B$30,2,FALSE),""))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IF(B642="","",IFERROR(VLOOKUP(B642,'Κατηγορίες'!$A$7:$B$30,2,FALSE),""))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IF(B643="","",IFERROR(VLOOKUP(B643,'Κατηγορίες'!$A$7:$B$30,2,FALSE),""))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IF(B644="","",IFERROR(VLOOKUP(B644,'Κατηγορίες'!$A$7:$B$30,2,FALSE),""))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IF(B645="","",IFERROR(VLOOKUP(B645,'Κατηγορίες'!$A$7:$B$30,2,FALSE),""))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IF(B646="","",IFERROR(VLOOKUP(B646,'Κατηγορίες'!$A$7:$B$30,2,FALSE),""))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IF(B647="","",IFERROR(VLOOKUP(B647,'Κατηγορίες'!$A$7:$B$30,2,FALSE),""))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IF(B648="","",IFERROR(VLOOKUP(B648,'Κατηγορίες'!$A$7:$B$30,2,FALSE),""))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IF(B649="","",IFERROR(VLOOKUP(B649,'Κατηγορίες'!$A$7:$B$30,2,FALSE),""))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IF(B650="","",IFERROR(VLOOKUP(B650,'Κατηγορίες'!$A$7:$B$30,2,FALSE),""))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IF(B651="","",IFERROR(VLOOKUP(B651,'Κατηγορίες'!$A$7:$B$30,2,FALSE),""))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IF(B652="","",IFERROR(VLOOKUP(B652,'Κατηγορίες'!$A$7:$B$30,2,FALSE),""))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IF(B653="","",IFERROR(VLOOKUP(B653,'Κατηγορίες'!$A$7:$B$30,2,FALSE),""))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IF(B654="","",IFERROR(VLOOKUP(B654,'Κατηγορίες'!$A$7:$B$30,2,FALSE),""))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IF(B655="","",IFERROR(VLOOKUP(B655,'Κατηγορίες'!$A$7:$B$30,2,FALSE),""))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IF(B656="","",IFERROR(VLOOKUP(B656,'Κατηγορίες'!$A$7:$B$30,2,FALSE),""))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IF(B657="","",IFERROR(VLOOKUP(B657,'Κατηγορίες'!$A$7:$B$30,2,FALSE),""))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IF(B658="","",IFERROR(VLOOKUP(B658,'Κατηγορίες'!$A$7:$B$30,2,FALSE),""))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IF(B659="","",IFERROR(VLOOKUP(B659,'Κατηγορίες'!$A$7:$B$30,2,FALSE),""))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IF(B660="","",IFERROR(VLOOKUP(B660,'Κατηγορίες'!$A$7:$B$30,2,FALSE),""))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IF(B661="","",IFERROR(VLOOKUP(B661,'Κατηγορίες'!$A$7:$B$30,2,FALSE),""))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IF(B662="","",IFERROR(VLOOKUP(B662,'Κατηγορίες'!$A$7:$B$30,2,FALSE),""))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IF(B663="","",IFERROR(VLOOKUP(B663,'Κατηγορίες'!$A$7:$B$30,2,FALSE),""))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IF(B664="","",IFERROR(VLOOKUP(B664,'Κατηγορίες'!$A$7:$B$30,2,FALSE),""))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IF(B665="","",IFERROR(VLOOKUP(B665,'Κατηγορίες'!$A$7:$B$30,2,FALSE),""))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IF(B666="","",IFERROR(VLOOKUP(B666,'Κατηγορίες'!$A$7:$B$30,2,FALSE),""))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IF(B667="","",IFERROR(VLOOKUP(B667,'Κατηγορίες'!$A$7:$B$30,2,FALSE),""))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IF(B668="","",IFERROR(VLOOKUP(B668,'Κατηγορίες'!$A$7:$B$30,2,FALSE),""))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IF(B669="","",IFERROR(VLOOKUP(B669,'Κατηγορίες'!$A$7:$B$30,2,FALSE),""))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IF(B670="","",IFERROR(VLOOKUP(B670,'Κατηγορίες'!$A$7:$B$30,2,FALSE),""))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IF(B671="","",IFERROR(VLOOKUP(B671,'Κατηγορίες'!$A$7:$B$30,2,FALSE),""))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IF(B672="","",IFERROR(VLOOKUP(B672,'Κατηγορίες'!$A$7:$B$30,2,FALSE),""))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IF(B673="","",IFERROR(VLOOKUP(B673,'Κατηγορίες'!$A$7:$B$30,2,FALSE),""))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IF(B674="","",IFERROR(VLOOKUP(B674,'Κατηγορίες'!$A$7:$B$30,2,FALSE),""))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IF(B675="","",IFERROR(VLOOKUP(B675,'Κατηγορίες'!$A$7:$B$30,2,FALSE),""))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IF(B676="","",IFERROR(VLOOKUP(B676,'Κατηγορίες'!$A$7:$B$30,2,FALSE),""))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IF(B677="","",IFERROR(VLOOKUP(B677,'Κατηγορίες'!$A$7:$B$30,2,FALSE),""))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IF(B678="","",IFERROR(VLOOKUP(B678,'Κατηγορίες'!$A$7:$B$30,2,FALSE),""))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IF(B679="","",IFERROR(VLOOKUP(B679,'Κατηγορίες'!$A$7:$B$30,2,FALSE),""))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IF(B680="","",IFERROR(VLOOKUP(B680,'Κατηγορίες'!$A$7:$B$30,2,FALSE),""))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IF(B681="","",IFERROR(VLOOKUP(B681,'Κατηγορίες'!$A$7:$B$30,2,FALSE),""))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IF(B682="","",IFERROR(VLOOKUP(B682,'Κατηγορίες'!$A$7:$B$30,2,FALSE),""))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IF(B683="","",IFERROR(VLOOKUP(B683,'Κατηγορίες'!$A$7:$B$30,2,FALSE),""))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IF(B684="","",IFERROR(VLOOKUP(B684,'Κατηγορίες'!$A$7:$B$30,2,FALSE),""))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IF(B685="","",IFERROR(VLOOKUP(B685,'Κατηγορίες'!$A$7:$B$30,2,FALSE),""))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IF(B686="","",IFERROR(VLOOKUP(B686,'Κατηγορίες'!$A$7:$B$30,2,FALSE),""))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IF(B687="","",IFERROR(VLOOKUP(B687,'Κατηγορίες'!$A$7:$B$30,2,FALSE),""))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IF(B688="","",IFERROR(VLOOKUP(B688,'Κατηγορίες'!$A$7:$B$30,2,FALSE),""))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IF(B689="","",IFERROR(VLOOKUP(B689,'Κατηγορίες'!$A$7:$B$30,2,FALSE),""))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IF(B690="","",IFERROR(VLOOKUP(B690,'Κατηγορίες'!$A$7:$B$30,2,FALSE),""))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IF(B691="","",IFERROR(VLOOKUP(B691,'Κατηγορίες'!$A$7:$B$30,2,FALSE),""))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IF(B692="","",IFERROR(VLOOKUP(B692,'Κατηγορίες'!$A$7:$B$30,2,FALSE),""))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IF(B693="","",IFERROR(VLOOKUP(B693,'Κατηγορίες'!$A$7:$B$30,2,FALSE),""))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IF(B694="","",IFERROR(VLOOKUP(B694,'Κατηγορίες'!$A$7:$B$30,2,FALSE),""))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IF(B695="","",IFERROR(VLOOKUP(B695,'Κατηγορίες'!$A$7:$B$30,2,FALSE),""))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IF(B696="","",IFERROR(VLOOKUP(B696,'Κατηγορίες'!$A$7:$B$30,2,FALSE),""))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IF(B697="","",IFERROR(VLOOKUP(B697,'Κατηγορίες'!$A$7:$B$30,2,FALSE),""))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IF(B698="","",IFERROR(VLOOKUP(B698,'Κατηγορίες'!$A$7:$B$30,2,FALSE),""))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IF(B699="","",IFERROR(VLOOKUP(B699,'Κατηγορίες'!$A$7:$B$30,2,FALSE),""))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IF(B700="","",IFERROR(VLOOKUP(B700,'Κατηγορίες'!$A$7:$B$30,2,FALSE),""))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IF(B701="","",IFERROR(VLOOKUP(B701,'Κατηγορίες'!$A$7:$B$30,2,FALSE),""))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IF(B702="","",IFERROR(VLOOKUP(B702,'Κατηγορίες'!$A$7:$B$30,2,FALSE),""))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IF(B703="","",IFERROR(VLOOKUP(B703,'Κατηγορίες'!$A$7:$B$30,2,FALSE),""))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IF(B704="","",IFERROR(VLOOKUP(B704,'Κατηγορίες'!$A$7:$B$30,2,FALSE),""))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IF(B705="","",IFERROR(VLOOKUP(B705,'Κατηγορίες'!$A$7:$B$30,2,FALSE),""))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IF(B706="","",IFERROR(VLOOKUP(B706,'Κατηγορίες'!$A$7:$B$30,2,FALSE),""))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IF(B707="","",IFERROR(VLOOKUP(B707,'Κατηγορίες'!$A$7:$B$30,2,FALSE),""))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IF(B708="","",IFERROR(VLOOKUP(B708,'Κατηγορίες'!$A$7:$B$30,2,FALSE),""))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IF(B709="","",IFERROR(VLOOKUP(B709,'Κατηγορίες'!$A$7:$B$30,2,FALSE),""))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IF(B710="","",IFERROR(VLOOKUP(B710,'Κατηγορίες'!$A$7:$B$30,2,FALSE),""))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IF(B711="","",IFERROR(VLOOKUP(B711,'Κατηγορίες'!$A$7:$B$30,2,FALSE),""))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IF(B712="","",IFERROR(VLOOKUP(B712,'Κατηγορίες'!$A$7:$B$30,2,FALSE),""))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IF(B713="","",IFERROR(VLOOKUP(B713,'Κατηγορίες'!$A$7:$B$30,2,FALSE),""))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IF(B714="","",IFERROR(VLOOKUP(B714,'Κατηγορίες'!$A$7:$B$30,2,FALSE),""))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IF(B715="","",IFERROR(VLOOKUP(B715,'Κατηγορίες'!$A$7:$B$30,2,FALSE),""))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IF(B716="","",IFERROR(VLOOKUP(B716,'Κατηγορίες'!$A$7:$B$30,2,FALSE),""))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IF(B717="","",IFERROR(VLOOKUP(B717,'Κατηγορίες'!$A$7:$B$30,2,FALSE),""))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IF(B718="","",IFERROR(VLOOKUP(B718,'Κατηγορίες'!$A$7:$B$30,2,FALSE),""))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IF(B719="","",IFERROR(VLOOKUP(B719,'Κατηγορίες'!$A$7:$B$30,2,FALSE),""))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IF(B720="","",IFERROR(VLOOKUP(B720,'Κατηγορίες'!$A$7:$B$30,2,FALSE),""))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IF(B721="","",IFERROR(VLOOKUP(B721,'Κατηγορίες'!$A$7:$B$30,2,FALSE),""))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IF(B722="","",IFERROR(VLOOKUP(B722,'Κατηγορίες'!$A$7:$B$30,2,FALSE),""))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IF(B723="","",IFERROR(VLOOKUP(B723,'Κατηγορίες'!$A$7:$B$30,2,FALSE),""))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IF(B724="","",IFERROR(VLOOKUP(B724,'Κατηγορίες'!$A$7:$B$30,2,FALSE),""))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IF(B725="","",IFERROR(VLOOKUP(B725,'Κατηγορίες'!$A$7:$B$30,2,FALSE),""))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IF(B726="","",IFERROR(VLOOKUP(B726,'Κατηγορίες'!$A$7:$B$30,2,FALSE),""))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IF(B727="","",IFERROR(VLOOKUP(B727,'Κατηγορίες'!$A$7:$B$30,2,FALSE),""))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IF(B728="","",IFERROR(VLOOKUP(B728,'Κατηγορίες'!$A$7:$B$30,2,FALSE),""))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IF(B729="","",IFERROR(VLOOKUP(B729,'Κατηγορίες'!$A$7:$B$30,2,FALSE),""))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IF(B730="","",IFERROR(VLOOKUP(B730,'Κατηγορίες'!$A$7:$B$30,2,FALSE),""))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IF(B731="","",IFERROR(VLOOKUP(B731,'Κατηγορίες'!$A$7:$B$30,2,FALSE),""))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IF(B732="","",IFERROR(VLOOKUP(B732,'Κατηγορίες'!$A$7:$B$30,2,FALSE),""))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IF(B733="","",IFERROR(VLOOKUP(B733,'Κατηγορίες'!$A$7:$B$30,2,FALSE),""))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IF(B734="","",IFERROR(VLOOKUP(B734,'Κατηγορίες'!$A$7:$B$30,2,FALSE),""))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IF(B735="","",IFERROR(VLOOKUP(B735,'Κατηγορίες'!$A$7:$B$30,2,FALSE),""))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IF(B736="","",IFERROR(VLOOKUP(B736,'Κατηγορίες'!$A$7:$B$30,2,FALSE),""))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IF(B737="","",IFERROR(VLOOKUP(B737,'Κατηγορίες'!$A$7:$B$30,2,FALSE),""))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IF(B738="","",IFERROR(VLOOKUP(B738,'Κατηγορίες'!$A$7:$B$30,2,FALSE),""))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IF(B739="","",IFERROR(VLOOKUP(B739,'Κατηγορίες'!$A$7:$B$30,2,FALSE),""))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IF(B740="","",IFERROR(VLOOKUP(B740,'Κατηγορίες'!$A$7:$B$30,2,FALSE),""))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IF(B741="","",IFERROR(VLOOKUP(B741,'Κατηγορίες'!$A$7:$B$30,2,FALSE),""))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IF(B742="","",IFERROR(VLOOKUP(B742,'Κατηγορίες'!$A$7:$B$30,2,FALSE),""))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IF(B743="","",IFERROR(VLOOKUP(B743,'Κατηγορίες'!$A$7:$B$30,2,FALSE),""))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IF(B744="","",IFERROR(VLOOKUP(B744,'Κατηγορίες'!$A$7:$B$30,2,FALSE),""))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IF(B745="","",IFERROR(VLOOKUP(B745,'Κατηγορίες'!$A$7:$B$30,2,FALSE),""))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IF(B746="","",IFERROR(VLOOKUP(B746,'Κατηγορίες'!$A$7:$B$30,2,FALSE),""))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IF(B747="","",IFERROR(VLOOKUP(B747,'Κατηγορίες'!$A$7:$B$30,2,FALSE),""))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IF(B748="","",IFERROR(VLOOKUP(B748,'Κατηγορίες'!$A$7:$B$30,2,FALSE),""))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IF(B749="","",IFERROR(VLOOKUP(B749,'Κατηγορίες'!$A$7:$B$30,2,FALSE),""))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IF(B750="","",IFERROR(VLOOKUP(B750,'Κατηγορίες'!$A$7:$B$30,2,FALSE),""))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IF(B751="","",IFERROR(VLOOKUP(B751,'Κατηγορίες'!$A$7:$B$30,2,FALSE),""))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IF(B752="","",IFERROR(VLOOKUP(B752,'Κατηγορίες'!$A$7:$B$30,2,FALSE),""))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IF(B753="","",IFERROR(VLOOKUP(B753,'Κατηγορίες'!$A$7:$B$30,2,FALSE),""))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IF(B754="","",IFERROR(VLOOKUP(B754,'Κατηγορίες'!$A$7:$B$30,2,FALSE),""))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IF(B755="","",IFERROR(VLOOKUP(B755,'Κατηγορίες'!$A$7:$B$30,2,FALSE),""))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IF(B756="","",IFERROR(VLOOKUP(B756,'Κατηγορίες'!$A$7:$B$30,2,FALSE),""))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IF(B757="","",IFERROR(VLOOKUP(B757,'Κατηγορίες'!$A$7:$B$30,2,FALSE),""))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IF(B758="","",IFERROR(VLOOKUP(B758,'Κατηγορίες'!$A$7:$B$30,2,FALSE),""))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IF(B759="","",IFERROR(VLOOKUP(B759,'Κατηγορίες'!$A$7:$B$30,2,FALSE),""))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IF(B760="","",IFERROR(VLOOKUP(B760,'Κατηγορίες'!$A$7:$B$30,2,FALSE),""))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IF(B761="","",IFERROR(VLOOKUP(B761,'Κατηγορίες'!$A$7:$B$30,2,FALSE),""))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IF(B762="","",IFERROR(VLOOKUP(B762,'Κατηγορίες'!$A$7:$B$30,2,FALSE),""))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IF(B763="","",IFERROR(VLOOKUP(B763,'Κατηγορίες'!$A$7:$B$30,2,FALSE),""))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IF(B764="","",IFERROR(VLOOKUP(B764,'Κατηγορίες'!$A$7:$B$30,2,FALSE),""))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IF(B765="","",IFERROR(VLOOKUP(B765,'Κατηγορίες'!$A$7:$B$30,2,FALSE),""))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IF(B766="","",IFERROR(VLOOKUP(B766,'Κατηγορίες'!$A$7:$B$30,2,FALSE),""))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IF(B767="","",IFERROR(VLOOKUP(B767,'Κατηγορίες'!$A$7:$B$30,2,FALSE),""))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IF(B768="","",IFERROR(VLOOKUP(B768,'Κατηγορίες'!$A$7:$B$30,2,FALSE),""))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IF(B769="","",IFERROR(VLOOKUP(B769,'Κατηγορίες'!$A$7:$B$30,2,FALSE),""))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IF(B770="","",IFERROR(VLOOKUP(B770,'Κατηγορίες'!$A$7:$B$30,2,FALSE),""))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IF(B771="","",IFERROR(VLOOKUP(B771,'Κατηγορίες'!$A$7:$B$30,2,FALSE),""))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IF(B772="","",IFERROR(VLOOKUP(B772,'Κατηγορίες'!$A$7:$B$30,2,FALSE),""))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IF(B773="","",IFERROR(VLOOKUP(B773,'Κατηγορίες'!$A$7:$B$30,2,FALSE),""))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IF(B774="","",IFERROR(VLOOKUP(B774,'Κατηγορίες'!$A$7:$B$30,2,FALSE),""))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IF(B775="","",IFERROR(VLOOKUP(B775,'Κατηγορίες'!$A$7:$B$30,2,FALSE),""))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IF(B776="","",IFERROR(VLOOKUP(B776,'Κατηγορίες'!$A$7:$B$30,2,FALSE),""))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IF(B777="","",IFERROR(VLOOKUP(B777,'Κατηγορίες'!$A$7:$B$30,2,FALSE),""))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IF(B778="","",IFERROR(VLOOKUP(B778,'Κατηγορίες'!$A$7:$B$30,2,FALSE),""))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IF(B779="","",IFERROR(VLOOKUP(B779,'Κατηγορίες'!$A$7:$B$30,2,FALSE),""))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IF(B780="","",IFERROR(VLOOKUP(B780,'Κατηγορίες'!$A$7:$B$30,2,FALSE),""))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IF(B781="","",IFERROR(VLOOKUP(B781,'Κατηγορίες'!$A$7:$B$30,2,FALSE),""))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IF(B782="","",IFERROR(VLOOKUP(B782,'Κατηγορίες'!$A$7:$B$30,2,FALSE),""))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IF(B783="","",IFERROR(VLOOKUP(B783,'Κατηγορίες'!$A$7:$B$30,2,FALSE),""))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IF(B784="","",IFERROR(VLOOKUP(B784,'Κατηγορίες'!$A$7:$B$30,2,FALSE),""))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IF(B785="","",IFERROR(VLOOKUP(B785,'Κατηγορίες'!$A$7:$B$30,2,FALSE),""))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IF(B786="","",IFERROR(VLOOKUP(B786,'Κατηγορίες'!$A$7:$B$30,2,FALSE),""))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IF(B787="","",IFERROR(VLOOKUP(B787,'Κατηγορίες'!$A$7:$B$30,2,FALSE),""))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IF(B788="","",IFERROR(VLOOKUP(B788,'Κατηγορίες'!$A$7:$B$30,2,FALSE),""))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IF(B789="","",IFERROR(VLOOKUP(B789,'Κατηγορίες'!$A$7:$B$30,2,FALSE),""))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IF(B790="","",IFERROR(VLOOKUP(B790,'Κατηγορίες'!$A$7:$B$30,2,FALSE),""))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IF(B791="","",IFERROR(VLOOKUP(B791,'Κατηγορίες'!$A$7:$B$30,2,FALSE),""))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IF(B792="","",IFERROR(VLOOKUP(B792,'Κατηγορίες'!$A$7:$B$30,2,FALSE),""))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IF(B793="","",IFERROR(VLOOKUP(B793,'Κατηγορίες'!$A$7:$B$30,2,FALSE),""))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IF(B794="","",IFERROR(VLOOKUP(B794,'Κατηγορίες'!$A$7:$B$30,2,FALSE),""))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IF(B795="","",IFERROR(VLOOKUP(B795,'Κατηγορίες'!$A$7:$B$30,2,FALSE),""))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IF(B796="","",IFERROR(VLOOKUP(B796,'Κατηγορίες'!$A$7:$B$30,2,FALSE),""))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IF(B797="","",IFERROR(VLOOKUP(B797,'Κατηγορίες'!$A$7:$B$30,2,FALSE),""))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IF(B798="","",IFERROR(VLOOKUP(B798,'Κατηγορίες'!$A$7:$B$30,2,FALSE),""))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IF(B799="","",IFERROR(VLOOKUP(B799,'Κατηγορίες'!$A$7:$B$30,2,FALSE),""))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IF(B800="","",IFERROR(VLOOKUP(B800,'Κατηγορίες'!$A$7:$B$30,2,FALSE),""))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IF(B801="","",IFERROR(VLOOKUP(B801,'Κατηγορίες'!$A$7:$B$30,2,FALSE),""))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IF(B802="","",IFERROR(VLOOKUP(B802,'Κατηγορίες'!$A$7:$B$30,2,FALSE),""))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IF(B803="","",IFERROR(VLOOKUP(B803,'Κατηγορίες'!$A$7:$B$30,2,FALSE),""))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IF(B804="","",IFERROR(VLOOKUP(B804,'Κατηγορίες'!$A$7:$B$30,2,FALSE),""))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"Έσοδο"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Κατηγορία" error="Μετονόμασε τις κατηγορίες όπως θέλεις και όρισε πόσα προβλέπεις τον μήνα. Το έτος ισχύει για όλο το βιβλίο εργασίας." sqref="B5:B804">
      <formula1>'Κατηγορίες'!$A$7:$A$30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IF(YEAR(TODAY())&gt;'Κατηγορίες'!$B$4,12,IF(YEAR(TODAY())&lt;'Κατηγορίες'!$B$4,0,MONTH(TODAY())))</f>
        <v>0</v>
      </c>
    </row>
    <row r="2" ht="30" customHeight="1" spans="1:17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62</v>
      </c>
      <c r="B4" s="12"/>
      <c r="C4" s="12" t="s">
        <v>63</v>
      </c>
      <c r="D4" s="12"/>
      <c r="E4" s="12" t="s">
        <v>64</v>
      </c>
      <c r="F4" s="12"/>
      <c r="G4" s="12" t="s">
        <v>65</v>
      </c>
      <c r="H4" s="12"/>
    </row>
    <row r="5" ht="28" customHeight="1" spans="1:8" x14ac:dyDescent="0.25">
      <c r="A5" s="22">
        <f>SUM($O$36:$O$41)</f>
        <v>1500</v>
      </c>
      <c r="B5" s="22"/>
      <c r="C5" s="22">
        <f>SUM($O$42:$O$59)</f>
        <v>1526.59</v>
      </c>
      <c r="D5" s="22"/>
      <c r="E5" s="22">
        <f>A5-C5</f>
        <v>-26.59</v>
      </c>
      <c r="F5" s="22"/>
      <c r="G5" s="23">
        <f>IF(A5=0,0,(A5-C5)/A5)</f>
        <v>-0.017726666666666613</v>
      </c>
      <c r="H5" s="23"/>
    </row>
    <row r="7" ht="22" customHeight="1" spans="1:17" x14ac:dyDescent="0.25">
      <c r="A7" s="24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67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  <c r="G8" s="14" t="s">
        <v>72</v>
      </c>
      <c r="H8" s="14" t="s">
        <v>73</v>
      </c>
      <c r="I8" s="14" t="s">
        <v>74</v>
      </c>
      <c r="J8" s="14" t="s">
        <v>75</v>
      </c>
      <c r="K8" s="14" t="s">
        <v>76</v>
      </c>
      <c r="L8" s="14" t="s">
        <v>77</v>
      </c>
      <c r="M8" s="14" t="s">
        <v>78</v>
      </c>
      <c r="N8" s="14" t="s">
        <v>79</v>
      </c>
      <c r="O8" s="14" t="s">
        <v>80</v>
      </c>
    </row>
    <row r="9" spans="1:15" x14ac:dyDescent="0.25">
      <c r="A9" s="12" t="s">
        <v>62</v>
      </c>
      <c r="C9" s="26">
        <f>SUM(C36:C41)</f>
        <v>1500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1500</v>
      </c>
    </row>
    <row r="10" spans="1:15" x14ac:dyDescent="0.25">
      <c r="A10" s="12" t="s">
        <v>63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64</v>
      </c>
      <c r="C11" s="27">
        <f>C9-C10</f>
        <v>-26.59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-26.59</v>
      </c>
    </row>
    <row r="34" ht="22" customHeight="1" spans="1:17" x14ac:dyDescent="0.25">
      <c r="A34" s="24" t="s">
        <v>81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82</v>
      </c>
      <c r="C35" s="14" t="s">
        <v>68</v>
      </c>
      <c r="D35" s="14" t="s">
        <v>69</v>
      </c>
      <c r="E35" s="14" t="s">
        <v>70</v>
      </c>
      <c r="F35" s="14" t="s">
        <v>71</v>
      </c>
      <c r="G35" s="14" t="s">
        <v>72</v>
      </c>
      <c r="H35" s="14" t="s">
        <v>73</v>
      </c>
      <c r="I35" s="14" t="s">
        <v>74</v>
      </c>
      <c r="J35" s="14" t="s">
        <v>75</v>
      </c>
      <c r="K35" s="14" t="s">
        <v>76</v>
      </c>
      <c r="L35" s="14" t="s">
        <v>77</v>
      </c>
      <c r="M35" s="14" t="s">
        <v>78</v>
      </c>
      <c r="N35" s="14" t="s">
        <v>79</v>
      </c>
      <c r="O35" s="14" t="s">
        <v>83</v>
      </c>
      <c r="P35" s="14" t="s">
        <v>84</v>
      </c>
      <c r="Q35" s="14" t="s">
        <v>85</v>
      </c>
    </row>
    <row r="36" spans="1:17" x14ac:dyDescent="0.25">
      <c r="A36" s="28" t="str">
        <f>IF('Κατηγορίες'!A7="","",'Κατηγορίες'!A7)</f>
        <v>Μισθός</v>
      </c>
      <c r="B36" s="26">
        <f>'Κατηγορίες'!D7</f>
        <v>0</v>
      </c>
      <c r="C36" s="26">
        <f>IF($A36="",0,SUMIFS('Κινήσεις'!$D$5:$D$804,'Κινήσεις'!$B$5:$B$804,$A36,'Κινήσεις'!$A$5:$A$804,"&gt;="&amp;DATE('Κατηγορίες'!$B$4,1,1),'Κινήσεις'!$A$5:$A$804,"&lt;"&amp;DATE('Κατηγορίες'!$B$4,2,1)))</f>
        <v>1500</v>
      </c>
      <c r="D36" s="26">
        <f>IF($A36="",0,SUMIFS('Κινήσεις'!$D$5:$D$804,'Κινήσεις'!$B$5:$B$804,$A36,'Κινήσεις'!$A$5:$A$804,"&gt;="&amp;DATE('Κατηγορίες'!$B$4,2,1),'Κινήσεις'!$A$5:$A$804,"&lt;"&amp;DATE('Κατηγορίες'!$B$4,3,1)))</f>
        <v>0</v>
      </c>
      <c r="E36" s="26">
        <f>IF($A36="",0,SUMIFS('Κινήσεις'!$D$5:$D$804,'Κινήσεις'!$B$5:$B$804,$A36,'Κινήσεις'!$A$5:$A$804,"&gt;="&amp;DATE('Κατηγορίες'!$B$4,3,1),'Κινήσεις'!$A$5:$A$804,"&lt;"&amp;DATE('Κατηγορίες'!$B$4,4,1)))</f>
        <v>0</v>
      </c>
      <c r="F36" s="26">
        <f>IF($A36="",0,SUMIFS('Κινήσεις'!$D$5:$D$804,'Κινήσεις'!$B$5:$B$804,$A36,'Κινήσεις'!$A$5:$A$804,"&gt;="&amp;DATE('Κατηγορίες'!$B$4,4,1),'Κινήσεις'!$A$5:$A$804,"&lt;"&amp;DATE('Κατηγορίες'!$B$4,5,1)))</f>
        <v>0</v>
      </c>
      <c r="G36" s="26">
        <f>IF($A36="",0,SUMIFS('Κινήσεις'!$D$5:$D$804,'Κινήσεις'!$B$5:$B$804,$A36,'Κινήσεις'!$A$5:$A$804,"&gt;="&amp;DATE('Κατηγορίες'!$B$4,5,1),'Κινήσεις'!$A$5:$A$804,"&lt;"&amp;DATE('Κατηγορίες'!$B$4,6,1)))</f>
        <v>0</v>
      </c>
      <c r="H36" s="26">
        <f>IF($A36="",0,SUMIFS('Κινήσεις'!$D$5:$D$804,'Κινήσεις'!$B$5:$B$804,$A36,'Κινήσεις'!$A$5:$A$804,"&gt;="&amp;DATE('Κατηγορίες'!$B$4,6,1),'Κινήσεις'!$A$5:$A$804,"&lt;"&amp;DATE('Κατηγορίες'!$B$4,7,1)))</f>
        <v>0</v>
      </c>
      <c r="I36" s="26">
        <f>IF($A36="",0,SUMIFS('Κινήσεις'!$D$5:$D$804,'Κινήσεις'!$B$5:$B$804,$A36,'Κινήσεις'!$A$5:$A$804,"&gt;="&amp;DATE('Κατηγορίες'!$B$4,7,1),'Κινήσεις'!$A$5:$A$804,"&lt;"&amp;DATE('Κατηγορίες'!$B$4,8,1)))</f>
        <v>0</v>
      </c>
      <c r="J36" s="26">
        <f>IF($A36="",0,SUMIFS('Κινήσεις'!$D$5:$D$804,'Κινήσεις'!$B$5:$B$804,$A36,'Κινήσεις'!$A$5:$A$804,"&gt;="&amp;DATE('Κατηγορίες'!$B$4,8,1),'Κινήσεις'!$A$5:$A$804,"&lt;"&amp;DATE('Κατηγορίες'!$B$4,9,1)))</f>
        <v>0</v>
      </c>
      <c r="K36" s="26">
        <f>IF($A36="",0,SUMIFS('Κινήσεις'!$D$5:$D$804,'Κινήσεις'!$B$5:$B$804,$A36,'Κινήσεις'!$A$5:$A$804,"&gt;="&amp;DATE('Κατηγορίες'!$B$4,9,1),'Κινήσεις'!$A$5:$A$804,"&lt;"&amp;DATE('Κατηγορίες'!$B$4,10,1)))</f>
        <v>0</v>
      </c>
      <c r="L36" s="26">
        <f>IF($A36="",0,SUMIFS('Κινήσεις'!$D$5:$D$804,'Κινήσεις'!$B$5:$B$804,$A36,'Κινήσεις'!$A$5:$A$804,"&gt;="&amp;DATE('Κατηγορίες'!$B$4,10,1),'Κινήσεις'!$A$5:$A$804,"&lt;"&amp;DATE('Κατηγορίες'!$B$4,11,1)))</f>
        <v>0</v>
      </c>
      <c r="M36" s="26">
        <f>IF($A36="",0,SUMIFS('Κινήσεις'!$D$5:$D$804,'Κινήσεις'!$B$5:$B$804,$A36,'Κινήσεις'!$A$5:$A$804,"&gt;="&amp;DATE('Κατηγορίες'!$B$4,11,1),'Κινήσεις'!$A$5:$A$804,"&lt;"&amp;DATE('Κατηγορίες'!$B$4,12,1)))</f>
        <v>0</v>
      </c>
      <c r="N36" s="26">
        <f>IF($A36="",0,SUMIFS('Κινήσεις'!$D$5:$D$804,'Κινήσεις'!$B$5:$B$804,$A36,'Κινήσεις'!$A$5:$A$804,"&gt;="&amp;DATE('Κατηγορίες'!$B$4,12,1),'Κινήσεις'!$A$5:$A$804,"&lt;"&amp;DATE('Κατηγορίες'!$B$4,13,1)))</f>
        <v>0</v>
      </c>
      <c r="O36" s="27">
        <f>SUM(C36:N36)</f>
        <v>1500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IF('Κατηγορίες'!A8="","",'Κατηγορίες'!A8)</f>
        <v>Μισθός συντρόφου</v>
      </c>
      <c r="B37" s="31">
        <f>'Κατηγορίες'!D8</f>
        <v>0</v>
      </c>
      <c r="C37" s="31">
        <f>IF($A37="",0,SUMIFS('Κινήσεις'!$D$5:$D$804,'Κινήσεις'!$B$5:$B$804,$A37,'Κινήσεις'!$A$5:$A$804,"&gt;="&amp;DATE('Κατηγορίες'!$B$4,1,1),'Κινήσεις'!$A$5:$A$804,"&lt;"&amp;DATE('Κατηγορίες'!$B$4,2,1)))</f>
        <v>0</v>
      </c>
      <c r="D37" s="31">
        <f>IF($A37="",0,SUMIFS('Κινήσεις'!$D$5:$D$804,'Κινήσεις'!$B$5:$B$804,$A37,'Κινήσεις'!$A$5:$A$804,"&gt;="&amp;DATE('Κατηγορίες'!$B$4,2,1),'Κινήσεις'!$A$5:$A$804,"&lt;"&amp;DATE('Κατηγορίες'!$B$4,3,1)))</f>
        <v>0</v>
      </c>
      <c r="E37" s="31">
        <f>IF($A37="",0,SUMIFS('Κινήσεις'!$D$5:$D$804,'Κινήσεις'!$B$5:$B$804,$A37,'Κινήσεις'!$A$5:$A$804,"&gt;="&amp;DATE('Κατηγορίες'!$B$4,3,1),'Κινήσεις'!$A$5:$A$804,"&lt;"&amp;DATE('Κατηγορίες'!$B$4,4,1)))</f>
        <v>0</v>
      </c>
      <c r="F37" s="31">
        <f>IF($A37="",0,SUMIFS('Κινήσεις'!$D$5:$D$804,'Κινήσεις'!$B$5:$B$804,$A37,'Κινήσεις'!$A$5:$A$804,"&gt;="&amp;DATE('Κατηγορίες'!$B$4,4,1),'Κινήσεις'!$A$5:$A$804,"&lt;"&amp;DATE('Κατηγορίες'!$B$4,5,1)))</f>
        <v>0</v>
      </c>
      <c r="G37" s="31">
        <f>IF($A37="",0,SUMIFS('Κινήσεις'!$D$5:$D$804,'Κινήσεις'!$B$5:$B$804,$A37,'Κινήσεις'!$A$5:$A$804,"&gt;="&amp;DATE('Κατηγορίες'!$B$4,5,1),'Κινήσεις'!$A$5:$A$804,"&lt;"&amp;DATE('Κατηγορίες'!$B$4,6,1)))</f>
        <v>0</v>
      </c>
      <c r="H37" s="31">
        <f>IF($A37="",0,SUMIFS('Κινήσεις'!$D$5:$D$804,'Κινήσεις'!$B$5:$B$804,$A37,'Κινήσεις'!$A$5:$A$804,"&gt;="&amp;DATE('Κατηγορίες'!$B$4,6,1),'Κινήσεις'!$A$5:$A$804,"&lt;"&amp;DATE('Κατηγορίες'!$B$4,7,1)))</f>
        <v>0</v>
      </c>
      <c r="I37" s="31">
        <f>IF($A37="",0,SUMIFS('Κινήσεις'!$D$5:$D$804,'Κινήσεις'!$B$5:$B$804,$A37,'Κινήσεις'!$A$5:$A$804,"&gt;="&amp;DATE('Κατηγορίες'!$B$4,7,1),'Κινήσεις'!$A$5:$A$804,"&lt;"&amp;DATE('Κατηγορίες'!$B$4,8,1)))</f>
        <v>0</v>
      </c>
      <c r="J37" s="31">
        <f>IF($A37="",0,SUMIFS('Κινήσεις'!$D$5:$D$804,'Κινήσεις'!$B$5:$B$804,$A37,'Κινήσεις'!$A$5:$A$804,"&gt;="&amp;DATE('Κατηγορίες'!$B$4,8,1),'Κινήσεις'!$A$5:$A$804,"&lt;"&amp;DATE('Κατηγορίες'!$B$4,9,1)))</f>
        <v>0</v>
      </c>
      <c r="K37" s="31">
        <f>IF($A37="",0,SUMIFS('Κινήσεις'!$D$5:$D$804,'Κινήσεις'!$B$5:$B$804,$A37,'Κινήσεις'!$A$5:$A$804,"&gt;="&amp;DATE('Κατηγορίες'!$B$4,9,1),'Κινήσεις'!$A$5:$A$804,"&lt;"&amp;DATE('Κατηγορίες'!$B$4,10,1)))</f>
        <v>0</v>
      </c>
      <c r="L37" s="31">
        <f>IF($A37="",0,SUMIFS('Κινήσεις'!$D$5:$D$804,'Κινήσεις'!$B$5:$B$804,$A37,'Κινήσεις'!$A$5:$A$804,"&gt;="&amp;DATE('Κατηγορίες'!$B$4,10,1),'Κινήσεις'!$A$5:$A$804,"&lt;"&amp;DATE('Κατηγορίες'!$B$4,11,1)))</f>
        <v>0</v>
      </c>
      <c r="M37" s="31">
        <f>IF($A37="",0,SUMIFS('Κινήσεις'!$D$5:$D$804,'Κινήσεις'!$B$5:$B$804,$A37,'Κινήσεις'!$A$5:$A$804,"&gt;="&amp;DATE('Κατηγορίες'!$B$4,11,1),'Κινήσεις'!$A$5:$A$804,"&lt;"&amp;DATE('Κατηγορίες'!$B$4,12,1)))</f>
        <v>0</v>
      </c>
      <c r="N37" s="31">
        <f>IF($A37="",0,SUMIFS('Κινήσεις'!$D$5:$D$804,'Κινήσεις'!$B$5:$B$804,$A37,'Κινήσεις'!$A$5:$A$804,"&gt;="&amp;DATE('Κατηγορίες'!$B$4,12,1),'Κινήσεις'!$A$5:$A$804,"&lt;"&amp;DATE('Κατηγορίες'!$B$4,13,1)))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IF('Κατηγορίες'!A9="","",'Κατηγορίες'!A9)</f>
        <v>Επιδόματα</v>
      </c>
      <c r="B38" s="26">
        <f>'Κατηγορίες'!D9</f>
        <v>0</v>
      </c>
      <c r="C38" s="26">
        <f>IF($A38="",0,SUMIFS('Κινήσεις'!$D$5:$D$804,'Κινήσεις'!$B$5:$B$804,$A38,'Κινήσεις'!$A$5:$A$804,"&gt;="&amp;DATE('Κατηγορίες'!$B$4,1,1),'Κινήσεις'!$A$5:$A$804,"&lt;"&amp;DATE('Κατηγορίες'!$B$4,2,1)))</f>
        <v>0</v>
      </c>
      <c r="D38" s="26">
        <f>IF($A38="",0,SUMIFS('Κινήσεις'!$D$5:$D$804,'Κινήσεις'!$B$5:$B$804,$A38,'Κινήσεις'!$A$5:$A$804,"&gt;="&amp;DATE('Κατηγορίες'!$B$4,2,1),'Κινήσεις'!$A$5:$A$804,"&lt;"&amp;DATE('Κατηγορίες'!$B$4,3,1)))</f>
        <v>0</v>
      </c>
      <c r="E38" s="26">
        <f>IF($A38="",0,SUMIFS('Κινήσεις'!$D$5:$D$804,'Κινήσεις'!$B$5:$B$804,$A38,'Κινήσεις'!$A$5:$A$804,"&gt;="&amp;DATE('Κατηγορίες'!$B$4,3,1),'Κινήσεις'!$A$5:$A$804,"&lt;"&amp;DATE('Κατηγορίες'!$B$4,4,1)))</f>
        <v>0</v>
      </c>
      <c r="F38" s="26">
        <f>IF($A38="",0,SUMIFS('Κινήσεις'!$D$5:$D$804,'Κινήσεις'!$B$5:$B$804,$A38,'Κινήσεις'!$A$5:$A$804,"&gt;="&amp;DATE('Κατηγορίες'!$B$4,4,1),'Κινήσεις'!$A$5:$A$804,"&lt;"&amp;DATE('Κατηγορίες'!$B$4,5,1)))</f>
        <v>0</v>
      </c>
      <c r="G38" s="26">
        <f>IF($A38="",0,SUMIFS('Κινήσεις'!$D$5:$D$804,'Κινήσεις'!$B$5:$B$804,$A38,'Κινήσεις'!$A$5:$A$804,"&gt;="&amp;DATE('Κατηγορίες'!$B$4,5,1),'Κινήσεις'!$A$5:$A$804,"&lt;"&amp;DATE('Κατηγορίες'!$B$4,6,1)))</f>
        <v>0</v>
      </c>
      <c r="H38" s="26">
        <f>IF($A38="",0,SUMIFS('Κινήσεις'!$D$5:$D$804,'Κινήσεις'!$B$5:$B$804,$A38,'Κινήσεις'!$A$5:$A$804,"&gt;="&amp;DATE('Κατηγορίες'!$B$4,6,1),'Κινήσεις'!$A$5:$A$804,"&lt;"&amp;DATE('Κατηγορίες'!$B$4,7,1)))</f>
        <v>0</v>
      </c>
      <c r="I38" s="26">
        <f>IF($A38="",0,SUMIFS('Κινήσεις'!$D$5:$D$804,'Κινήσεις'!$B$5:$B$804,$A38,'Κινήσεις'!$A$5:$A$804,"&gt;="&amp;DATE('Κατηγορίες'!$B$4,7,1),'Κινήσεις'!$A$5:$A$804,"&lt;"&amp;DATE('Κατηγορίες'!$B$4,8,1)))</f>
        <v>0</v>
      </c>
      <c r="J38" s="26">
        <f>IF($A38="",0,SUMIFS('Κινήσεις'!$D$5:$D$804,'Κινήσεις'!$B$5:$B$804,$A38,'Κινήσεις'!$A$5:$A$804,"&gt;="&amp;DATE('Κατηγορίες'!$B$4,8,1),'Κινήσεις'!$A$5:$A$804,"&lt;"&amp;DATE('Κατηγορίες'!$B$4,9,1)))</f>
        <v>0</v>
      </c>
      <c r="K38" s="26">
        <f>IF($A38="",0,SUMIFS('Κινήσεις'!$D$5:$D$804,'Κινήσεις'!$B$5:$B$804,$A38,'Κινήσεις'!$A$5:$A$804,"&gt;="&amp;DATE('Κατηγορίες'!$B$4,9,1),'Κινήσεις'!$A$5:$A$804,"&lt;"&amp;DATE('Κατηγορίες'!$B$4,10,1)))</f>
        <v>0</v>
      </c>
      <c r="L38" s="26">
        <f>IF($A38="",0,SUMIFS('Κινήσεις'!$D$5:$D$804,'Κινήσεις'!$B$5:$B$804,$A38,'Κινήσεις'!$A$5:$A$804,"&gt;="&amp;DATE('Κατηγορίες'!$B$4,10,1),'Κινήσεις'!$A$5:$A$804,"&lt;"&amp;DATE('Κατηγορίες'!$B$4,11,1)))</f>
        <v>0</v>
      </c>
      <c r="M38" s="26">
        <f>IF($A38="",0,SUMIFS('Κινήσεις'!$D$5:$D$804,'Κινήσεις'!$B$5:$B$804,$A38,'Κινήσεις'!$A$5:$A$804,"&gt;="&amp;DATE('Κατηγορίες'!$B$4,11,1),'Κινήσεις'!$A$5:$A$804,"&lt;"&amp;DATE('Κατηγορίες'!$B$4,12,1)))</f>
        <v>0</v>
      </c>
      <c r="N38" s="26">
        <f>IF($A38="",0,SUMIFS('Κινήσεις'!$D$5:$D$804,'Κινήσεις'!$B$5:$B$804,$A38,'Κινήσεις'!$A$5:$A$804,"&gt;="&amp;DATE('Κατηγορίες'!$B$4,12,1),'Κινήσεις'!$A$5:$A$804,"&lt;"&amp;DATE('Κατηγορίες'!$B$4,13,1)))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IF('Κατηγορίες'!A10="","",'Κατηγορίες'!A10)</f>
        <v>Επιχείρηση</v>
      </c>
      <c r="B39" s="31">
        <f>'Κατηγορίες'!D10</f>
        <v>0</v>
      </c>
      <c r="C39" s="31">
        <f>IF($A39="",0,SUMIFS('Κινήσεις'!$D$5:$D$804,'Κινήσεις'!$B$5:$B$804,$A39,'Κινήσεις'!$A$5:$A$804,"&gt;="&amp;DATE('Κατηγορίες'!$B$4,1,1),'Κινήσεις'!$A$5:$A$804,"&lt;"&amp;DATE('Κατηγορίες'!$B$4,2,1)))</f>
        <v>0</v>
      </c>
      <c r="D39" s="31">
        <f>IF($A39="",0,SUMIFS('Κινήσεις'!$D$5:$D$804,'Κινήσεις'!$B$5:$B$804,$A39,'Κινήσεις'!$A$5:$A$804,"&gt;="&amp;DATE('Κατηγορίες'!$B$4,2,1),'Κινήσεις'!$A$5:$A$804,"&lt;"&amp;DATE('Κατηγορίες'!$B$4,3,1)))</f>
        <v>0</v>
      </c>
      <c r="E39" s="31">
        <f>IF($A39="",0,SUMIFS('Κινήσεις'!$D$5:$D$804,'Κινήσεις'!$B$5:$B$804,$A39,'Κινήσεις'!$A$5:$A$804,"&gt;="&amp;DATE('Κατηγορίες'!$B$4,3,1),'Κινήσεις'!$A$5:$A$804,"&lt;"&amp;DATE('Κατηγορίες'!$B$4,4,1)))</f>
        <v>0</v>
      </c>
      <c r="F39" s="31">
        <f>IF($A39="",0,SUMIFS('Κινήσεις'!$D$5:$D$804,'Κινήσεις'!$B$5:$B$804,$A39,'Κινήσεις'!$A$5:$A$804,"&gt;="&amp;DATE('Κατηγορίες'!$B$4,4,1),'Κινήσεις'!$A$5:$A$804,"&lt;"&amp;DATE('Κατηγορίες'!$B$4,5,1)))</f>
        <v>0</v>
      </c>
      <c r="G39" s="31">
        <f>IF($A39="",0,SUMIFS('Κινήσεις'!$D$5:$D$804,'Κινήσεις'!$B$5:$B$804,$A39,'Κινήσεις'!$A$5:$A$804,"&gt;="&amp;DATE('Κατηγορίες'!$B$4,5,1),'Κινήσεις'!$A$5:$A$804,"&lt;"&amp;DATE('Κατηγορίες'!$B$4,6,1)))</f>
        <v>0</v>
      </c>
      <c r="H39" s="31">
        <f>IF($A39="",0,SUMIFS('Κινήσεις'!$D$5:$D$804,'Κινήσεις'!$B$5:$B$804,$A39,'Κινήσεις'!$A$5:$A$804,"&gt;="&amp;DATE('Κατηγορίες'!$B$4,6,1),'Κινήσεις'!$A$5:$A$804,"&lt;"&amp;DATE('Κατηγορίες'!$B$4,7,1)))</f>
        <v>0</v>
      </c>
      <c r="I39" s="31">
        <f>IF($A39="",0,SUMIFS('Κινήσεις'!$D$5:$D$804,'Κινήσεις'!$B$5:$B$804,$A39,'Κινήσεις'!$A$5:$A$804,"&gt;="&amp;DATE('Κατηγορίες'!$B$4,7,1),'Κινήσεις'!$A$5:$A$804,"&lt;"&amp;DATE('Κατηγορίες'!$B$4,8,1)))</f>
        <v>0</v>
      </c>
      <c r="J39" s="31">
        <f>IF($A39="",0,SUMIFS('Κινήσεις'!$D$5:$D$804,'Κινήσεις'!$B$5:$B$804,$A39,'Κινήσεις'!$A$5:$A$804,"&gt;="&amp;DATE('Κατηγορίες'!$B$4,8,1),'Κινήσεις'!$A$5:$A$804,"&lt;"&amp;DATE('Κατηγορίες'!$B$4,9,1)))</f>
        <v>0</v>
      </c>
      <c r="K39" s="31">
        <f>IF($A39="",0,SUMIFS('Κινήσεις'!$D$5:$D$804,'Κινήσεις'!$B$5:$B$804,$A39,'Κινήσεις'!$A$5:$A$804,"&gt;="&amp;DATE('Κατηγορίες'!$B$4,9,1),'Κινήσεις'!$A$5:$A$804,"&lt;"&amp;DATE('Κατηγορίες'!$B$4,10,1)))</f>
        <v>0</v>
      </c>
      <c r="L39" s="31">
        <f>IF($A39="",0,SUMIFS('Κινήσεις'!$D$5:$D$804,'Κινήσεις'!$B$5:$B$804,$A39,'Κινήσεις'!$A$5:$A$804,"&gt;="&amp;DATE('Κατηγορίες'!$B$4,10,1),'Κινήσεις'!$A$5:$A$804,"&lt;"&amp;DATE('Κατηγορίες'!$B$4,11,1)))</f>
        <v>0</v>
      </c>
      <c r="M39" s="31">
        <f>IF($A39="",0,SUMIFS('Κινήσεις'!$D$5:$D$804,'Κινήσεις'!$B$5:$B$804,$A39,'Κινήσεις'!$A$5:$A$804,"&gt;="&amp;DATE('Κατηγορίες'!$B$4,11,1),'Κινήσεις'!$A$5:$A$804,"&lt;"&amp;DATE('Κατηγορίες'!$B$4,12,1)))</f>
        <v>0</v>
      </c>
      <c r="N39" s="31">
        <f>IF($A39="",0,SUMIFS('Κινήσεις'!$D$5:$D$804,'Κινήσεις'!$B$5:$B$804,$A39,'Κινήσεις'!$A$5:$A$804,"&gt;="&amp;DATE('Κατηγορίες'!$B$4,12,1),'Κινήσεις'!$A$5:$A$804,"&lt;"&amp;DATE('Κατηγορίες'!$B$4,13,1)))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IF('Κατηγορίες'!A11="","",'Κατηγορίες'!A11)</f>
        <v>Ενοίκια</v>
      </c>
      <c r="B40" s="26">
        <f>'Κατηγορίες'!D11</f>
        <v>0</v>
      </c>
      <c r="C40" s="26">
        <f>IF($A40="",0,SUMIFS('Κινήσεις'!$D$5:$D$804,'Κινήσεις'!$B$5:$B$804,$A40,'Κινήσεις'!$A$5:$A$804,"&gt;="&amp;DATE('Κατηγορίες'!$B$4,1,1),'Κινήσεις'!$A$5:$A$804,"&lt;"&amp;DATE('Κατηγορίες'!$B$4,2,1)))</f>
        <v>0</v>
      </c>
      <c r="D40" s="26">
        <f>IF($A40="",0,SUMIFS('Κινήσεις'!$D$5:$D$804,'Κινήσεις'!$B$5:$B$804,$A40,'Κινήσεις'!$A$5:$A$804,"&gt;="&amp;DATE('Κατηγορίες'!$B$4,2,1),'Κινήσεις'!$A$5:$A$804,"&lt;"&amp;DATE('Κατηγορίες'!$B$4,3,1)))</f>
        <v>0</v>
      </c>
      <c r="E40" s="26">
        <f>IF($A40="",0,SUMIFS('Κινήσεις'!$D$5:$D$804,'Κινήσεις'!$B$5:$B$804,$A40,'Κινήσεις'!$A$5:$A$804,"&gt;="&amp;DATE('Κατηγορίες'!$B$4,3,1),'Κινήσεις'!$A$5:$A$804,"&lt;"&amp;DATE('Κατηγορίες'!$B$4,4,1)))</f>
        <v>0</v>
      </c>
      <c r="F40" s="26">
        <f>IF($A40="",0,SUMIFS('Κινήσεις'!$D$5:$D$804,'Κινήσεις'!$B$5:$B$804,$A40,'Κινήσεις'!$A$5:$A$804,"&gt;="&amp;DATE('Κατηγορίες'!$B$4,4,1),'Κινήσεις'!$A$5:$A$804,"&lt;"&amp;DATE('Κατηγορίες'!$B$4,5,1)))</f>
        <v>0</v>
      </c>
      <c r="G40" s="26">
        <f>IF($A40="",0,SUMIFS('Κινήσεις'!$D$5:$D$804,'Κινήσεις'!$B$5:$B$804,$A40,'Κινήσεις'!$A$5:$A$804,"&gt;="&amp;DATE('Κατηγορίες'!$B$4,5,1),'Κινήσεις'!$A$5:$A$804,"&lt;"&amp;DATE('Κατηγορίες'!$B$4,6,1)))</f>
        <v>0</v>
      </c>
      <c r="H40" s="26">
        <f>IF($A40="",0,SUMIFS('Κινήσεις'!$D$5:$D$804,'Κινήσεις'!$B$5:$B$804,$A40,'Κινήσεις'!$A$5:$A$804,"&gt;="&amp;DATE('Κατηγορίες'!$B$4,6,1),'Κινήσεις'!$A$5:$A$804,"&lt;"&amp;DATE('Κατηγορίες'!$B$4,7,1)))</f>
        <v>0</v>
      </c>
      <c r="I40" s="26">
        <f>IF($A40="",0,SUMIFS('Κινήσεις'!$D$5:$D$804,'Κινήσεις'!$B$5:$B$804,$A40,'Κινήσεις'!$A$5:$A$804,"&gt;="&amp;DATE('Κατηγορίες'!$B$4,7,1),'Κινήσεις'!$A$5:$A$804,"&lt;"&amp;DATE('Κατηγορίες'!$B$4,8,1)))</f>
        <v>0</v>
      </c>
      <c r="J40" s="26">
        <f>IF($A40="",0,SUMIFS('Κινήσεις'!$D$5:$D$804,'Κινήσεις'!$B$5:$B$804,$A40,'Κινήσεις'!$A$5:$A$804,"&gt;="&amp;DATE('Κατηγορίες'!$B$4,8,1),'Κινήσεις'!$A$5:$A$804,"&lt;"&amp;DATE('Κατηγορίες'!$B$4,9,1)))</f>
        <v>0</v>
      </c>
      <c r="K40" s="26">
        <f>IF($A40="",0,SUMIFS('Κινήσεις'!$D$5:$D$804,'Κινήσεις'!$B$5:$B$804,$A40,'Κινήσεις'!$A$5:$A$804,"&gt;="&amp;DATE('Κατηγορίες'!$B$4,9,1),'Κινήσεις'!$A$5:$A$804,"&lt;"&amp;DATE('Κατηγορίες'!$B$4,10,1)))</f>
        <v>0</v>
      </c>
      <c r="L40" s="26">
        <f>IF($A40="",0,SUMIFS('Κινήσεις'!$D$5:$D$804,'Κινήσεις'!$B$5:$B$804,$A40,'Κινήσεις'!$A$5:$A$804,"&gt;="&amp;DATE('Κατηγορίες'!$B$4,10,1),'Κινήσεις'!$A$5:$A$804,"&lt;"&amp;DATE('Κατηγορίες'!$B$4,11,1)))</f>
        <v>0</v>
      </c>
      <c r="M40" s="26">
        <f>IF($A40="",0,SUMIFS('Κινήσεις'!$D$5:$D$804,'Κινήσεις'!$B$5:$B$804,$A40,'Κινήσεις'!$A$5:$A$804,"&gt;="&amp;DATE('Κατηγορίες'!$B$4,11,1),'Κινήσεις'!$A$5:$A$804,"&lt;"&amp;DATE('Κατηγορίες'!$B$4,12,1)))</f>
        <v>0</v>
      </c>
      <c r="N40" s="26">
        <f>IF($A40="",0,SUMIFS('Κινήσεις'!$D$5:$D$804,'Κινήσεις'!$B$5:$B$804,$A40,'Κινήσεις'!$A$5:$A$804,"&gt;="&amp;DATE('Κατηγορίες'!$B$4,12,1),'Κινήσεις'!$A$5:$A$804,"&lt;"&amp;DATE('Κατηγορίες'!$B$4,13,1)))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IF('Κατηγορίες'!A12="","",'Κατηγορίες'!A12)</f>
        <v>Λοιπά έσοδα</v>
      </c>
      <c r="B41" s="31">
        <f>'Κατηγορίες'!D12</f>
        <v>0</v>
      </c>
      <c r="C41" s="31">
        <f>IF($A41="",0,SUMIFS('Κινήσεις'!$D$5:$D$804,'Κινήσεις'!$B$5:$B$804,$A41,'Κινήσεις'!$A$5:$A$804,"&gt;="&amp;DATE('Κατηγορίες'!$B$4,1,1),'Κινήσεις'!$A$5:$A$804,"&lt;"&amp;DATE('Κατηγορίες'!$B$4,2,1)))</f>
        <v>0</v>
      </c>
      <c r="D41" s="31">
        <f>IF($A41="",0,SUMIFS('Κινήσεις'!$D$5:$D$804,'Κινήσεις'!$B$5:$B$804,$A41,'Κινήσεις'!$A$5:$A$804,"&gt;="&amp;DATE('Κατηγορίες'!$B$4,2,1),'Κινήσεις'!$A$5:$A$804,"&lt;"&amp;DATE('Κατηγορίες'!$B$4,3,1)))</f>
        <v>0</v>
      </c>
      <c r="E41" s="31">
        <f>IF($A41="",0,SUMIFS('Κινήσεις'!$D$5:$D$804,'Κινήσεις'!$B$5:$B$804,$A41,'Κινήσεις'!$A$5:$A$804,"&gt;="&amp;DATE('Κατηγορίες'!$B$4,3,1),'Κινήσεις'!$A$5:$A$804,"&lt;"&amp;DATE('Κατηγορίες'!$B$4,4,1)))</f>
        <v>0</v>
      </c>
      <c r="F41" s="31">
        <f>IF($A41="",0,SUMIFS('Κινήσεις'!$D$5:$D$804,'Κινήσεις'!$B$5:$B$804,$A41,'Κινήσεις'!$A$5:$A$804,"&gt;="&amp;DATE('Κατηγορίες'!$B$4,4,1),'Κινήσεις'!$A$5:$A$804,"&lt;"&amp;DATE('Κατηγορίες'!$B$4,5,1)))</f>
        <v>0</v>
      </c>
      <c r="G41" s="31">
        <f>IF($A41="",0,SUMIFS('Κινήσεις'!$D$5:$D$804,'Κινήσεις'!$B$5:$B$804,$A41,'Κινήσεις'!$A$5:$A$804,"&gt;="&amp;DATE('Κατηγορίες'!$B$4,5,1),'Κινήσεις'!$A$5:$A$804,"&lt;"&amp;DATE('Κατηγορίες'!$B$4,6,1)))</f>
        <v>0</v>
      </c>
      <c r="H41" s="31">
        <f>IF($A41="",0,SUMIFS('Κινήσεις'!$D$5:$D$804,'Κινήσεις'!$B$5:$B$804,$A41,'Κινήσεις'!$A$5:$A$804,"&gt;="&amp;DATE('Κατηγορίες'!$B$4,6,1),'Κινήσεις'!$A$5:$A$804,"&lt;"&amp;DATE('Κατηγορίες'!$B$4,7,1)))</f>
        <v>0</v>
      </c>
      <c r="I41" s="31">
        <f>IF($A41="",0,SUMIFS('Κινήσεις'!$D$5:$D$804,'Κινήσεις'!$B$5:$B$804,$A41,'Κινήσεις'!$A$5:$A$804,"&gt;="&amp;DATE('Κατηγορίες'!$B$4,7,1),'Κινήσεις'!$A$5:$A$804,"&lt;"&amp;DATE('Κατηγορίες'!$B$4,8,1)))</f>
        <v>0</v>
      </c>
      <c r="J41" s="31">
        <f>IF($A41="",0,SUMIFS('Κινήσεις'!$D$5:$D$804,'Κινήσεις'!$B$5:$B$804,$A41,'Κινήσεις'!$A$5:$A$804,"&gt;="&amp;DATE('Κατηγορίες'!$B$4,8,1),'Κινήσεις'!$A$5:$A$804,"&lt;"&amp;DATE('Κατηγορίες'!$B$4,9,1)))</f>
        <v>0</v>
      </c>
      <c r="K41" s="31">
        <f>IF($A41="",0,SUMIFS('Κινήσεις'!$D$5:$D$804,'Κινήσεις'!$B$5:$B$804,$A41,'Κινήσεις'!$A$5:$A$804,"&gt;="&amp;DATE('Κατηγορίες'!$B$4,9,1),'Κινήσεις'!$A$5:$A$804,"&lt;"&amp;DATE('Κατηγορίες'!$B$4,10,1)))</f>
        <v>0</v>
      </c>
      <c r="L41" s="31">
        <f>IF($A41="",0,SUMIFS('Κινήσεις'!$D$5:$D$804,'Κινήσεις'!$B$5:$B$804,$A41,'Κινήσεις'!$A$5:$A$804,"&gt;="&amp;DATE('Κατηγορίες'!$B$4,10,1),'Κινήσεις'!$A$5:$A$804,"&lt;"&amp;DATE('Κατηγορίες'!$B$4,11,1)))</f>
        <v>0</v>
      </c>
      <c r="M41" s="31">
        <f>IF($A41="",0,SUMIFS('Κινήσεις'!$D$5:$D$804,'Κινήσεις'!$B$5:$B$804,$A41,'Κινήσεις'!$A$5:$A$804,"&gt;="&amp;DATE('Κατηγορίες'!$B$4,11,1),'Κινήσεις'!$A$5:$A$804,"&lt;"&amp;DATE('Κατηγορίες'!$B$4,12,1)))</f>
        <v>0</v>
      </c>
      <c r="N41" s="31">
        <f>IF($A41="",0,SUMIFS('Κινήσεις'!$D$5:$D$804,'Κινήσεις'!$B$5:$B$804,$A41,'Κινήσεις'!$A$5:$A$804,"&gt;="&amp;DATE('Κατηγορίες'!$B$4,12,1),'Κινήσεις'!$A$5:$A$804,"&lt;"&amp;DATE('Κατηγορίες'!$B$4,13,1)))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IF('Κατηγορίες'!A13="","",'Κατηγορίες'!A13)</f>
        <v>Στέγαση (ενοίκιο / στεγαστικό)</v>
      </c>
      <c r="B42" s="26">
        <f>'Κατηγορίες'!D13</f>
        <v>0</v>
      </c>
      <c r="C42" s="26">
        <f>IF($A42="",0,SUMIFS('Κινήσεις'!$D$5:$D$804,'Κινήσεις'!$B$5:$B$804,$A42,'Κινήσεις'!$A$5:$A$804,"&gt;="&amp;DATE('Κατηγορίες'!$B$4,1,1),'Κινήσεις'!$A$5:$A$804,"&lt;"&amp;DATE('Κατηγορίες'!$B$4,2,1)))</f>
        <v>850</v>
      </c>
      <c r="D42" s="26">
        <f>IF($A42="",0,SUMIFS('Κινήσεις'!$D$5:$D$804,'Κινήσεις'!$B$5:$B$804,$A42,'Κινήσεις'!$A$5:$A$804,"&gt;="&amp;DATE('Κατηγορίες'!$B$4,2,1),'Κινήσεις'!$A$5:$A$804,"&lt;"&amp;DATE('Κατηγορίες'!$B$4,3,1)))</f>
        <v>0</v>
      </c>
      <c r="E42" s="26">
        <f>IF($A42="",0,SUMIFS('Κινήσεις'!$D$5:$D$804,'Κινήσεις'!$B$5:$B$804,$A42,'Κινήσεις'!$A$5:$A$804,"&gt;="&amp;DATE('Κατηγορίες'!$B$4,3,1),'Κινήσεις'!$A$5:$A$804,"&lt;"&amp;DATE('Κατηγορίες'!$B$4,4,1)))</f>
        <v>0</v>
      </c>
      <c r="F42" s="26">
        <f>IF($A42="",0,SUMIFS('Κινήσεις'!$D$5:$D$804,'Κινήσεις'!$B$5:$B$804,$A42,'Κινήσεις'!$A$5:$A$804,"&gt;="&amp;DATE('Κατηγορίες'!$B$4,4,1),'Κινήσεις'!$A$5:$A$804,"&lt;"&amp;DATE('Κατηγορίες'!$B$4,5,1)))</f>
        <v>0</v>
      </c>
      <c r="G42" s="26">
        <f>IF($A42="",0,SUMIFS('Κινήσεις'!$D$5:$D$804,'Κινήσεις'!$B$5:$B$804,$A42,'Κινήσεις'!$A$5:$A$804,"&gt;="&amp;DATE('Κατηγορίες'!$B$4,5,1),'Κινήσεις'!$A$5:$A$804,"&lt;"&amp;DATE('Κατηγορίες'!$B$4,6,1)))</f>
        <v>0</v>
      </c>
      <c r="H42" s="26">
        <f>IF($A42="",0,SUMIFS('Κινήσεις'!$D$5:$D$804,'Κινήσεις'!$B$5:$B$804,$A42,'Κινήσεις'!$A$5:$A$804,"&gt;="&amp;DATE('Κατηγορίες'!$B$4,6,1),'Κινήσεις'!$A$5:$A$804,"&lt;"&amp;DATE('Κατηγορίες'!$B$4,7,1)))</f>
        <v>0</v>
      </c>
      <c r="I42" s="26">
        <f>IF($A42="",0,SUMIFS('Κινήσεις'!$D$5:$D$804,'Κινήσεις'!$B$5:$B$804,$A42,'Κινήσεις'!$A$5:$A$804,"&gt;="&amp;DATE('Κατηγορίες'!$B$4,7,1),'Κινήσεις'!$A$5:$A$804,"&lt;"&amp;DATE('Κατηγορίες'!$B$4,8,1)))</f>
        <v>0</v>
      </c>
      <c r="J42" s="26">
        <f>IF($A42="",0,SUMIFS('Κινήσεις'!$D$5:$D$804,'Κινήσεις'!$B$5:$B$804,$A42,'Κινήσεις'!$A$5:$A$804,"&gt;="&amp;DATE('Κατηγορίες'!$B$4,8,1),'Κινήσεις'!$A$5:$A$804,"&lt;"&amp;DATE('Κατηγορίες'!$B$4,9,1)))</f>
        <v>0</v>
      </c>
      <c r="K42" s="26">
        <f>IF($A42="",0,SUMIFS('Κινήσεις'!$D$5:$D$804,'Κινήσεις'!$B$5:$B$804,$A42,'Κινήσεις'!$A$5:$A$804,"&gt;="&amp;DATE('Κατηγορίες'!$B$4,9,1),'Κινήσεις'!$A$5:$A$804,"&lt;"&amp;DATE('Κατηγορίες'!$B$4,10,1)))</f>
        <v>0</v>
      </c>
      <c r="L42" s="26">
        <f>IF($A42="",0,SUMIFS('Κινήσεις'!$D$5:$D$804,'Κινήσεις'!$B$5:$B$804,$A42,'Κινήσεις'!$A$5:$A$804,"&gt;="&amp;DATE('Κατηγορίες'!$B$4,10,1),'Κινήσεις'!$A$5:$A$804,"&lt;"&amp;DATE('Κατηγορίες'!$B$4,11,1)))</f>
        <v>0</v>
      </c>
      <c r="M42" s="26">
        <f>IF($A42="",0,SUMIFS('Κινήσεις'!$D$5:$D$804,'Κινήσεις'!$B$5:$B$804,$A42,'Κινήσεις'!$A$5:$A$804,"&gt;="&amp;DATE('Κατηγορίες'!$B$4,11,1),'Κινήσεις'!$A$5:$A$804,"&lt;"&amp;DATE('Κατηγορίες'!$B$4,12,1)))</f>
        <v>0</v>
      </c>
      <c r="N42" s="26">
        <f>IF($A42="",0,SUMIFS('Κινήσεις'!$D$5:$D$804,'Κινήσεις'!$B$5:$B$804,$A42,'Κινήσεις'!$A$5:$A$804,"&gt;="&amp;DATE('Κατηγορίες'!$B$4,12,1),'Κινήσεις'!$A$5:$A$804,"&lt;"&amp;DATE('Κατηγορίες'!$B$4,13,1)))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IF('Κατηγορίες'!A14="","",'Κατηγορίες'!A14)</f>
        <v>Ρεύμα και νερό</v>
      </c>
      <c r="B43" s="31">
        <f>'Κατηγορίες'!D14</f>
        <v>0</v>
      </c>
      <c r="C43" s="31">
        <f>IF($A43="",0,SUMIFS('Κινήσεις'!$D$5:$D$804,'Κινήσεις'!$B$5:$B$804,$A43,'Κινήσεις'!$A$5:$A$804,"&gt;="&amp;DATE('Κατηγορίες'!$B$4,1,1),'Κινήσεις'!$A$5:$A$804,"&lt;"&amp;DATE('Κατηγορίες'!$B$4,2,1)))</f>
        <v>120</v>
      </c>
      <c r="D43" s="31">
        <f>IF($A43="",0,SUMIFS('Κινήσεις'!$D$5:$D$804,'Κινήσεις'!$B$5:$B$804,$A43,'Κινήσεις'!$A$5:$A$804,"&gt;="&amp;DATE('Κατηγορίες'!$B$4,2,1),'Κινήσεις'!$A$5:$A$804,"&lt;"&amp;DATE('Κατηγορίες'!$B$4,3,1)))</f>
        <v>0</v>
      </c>
      <c r="E43" s="31">
        <f>IF($A43="",0,SUMIFS('Κινήσεις'!$D$5:$D$804,'Κινήσεις'!$B$5:$B$804,$A43,'Κινήσεις'!$A$5:$A$804,"&gt;="&amp;DATE('Κατηγορίες'!$B$4,3,1),'Κινήσεις'!$A$5:$A$804,"&lt;"&amp;DATE('Κατηγορίες'!$B$4,4,1)))</f>
        <v>0</v>
      </c>
      <c r="F43" s="31">
        <f>IF($A43="",0,SUMIFS('Κινήσεις'!$D$5:$D$804,'Κινήσεις'!$B$5:$B$804,$A43,'Κινήσεις'!$A$5:$A$804,"&gt;="&amp;DATE('Κατηγορίες'!$B$4,4,1),'Κινήσεις'!$A$5:$A$804,"&lt;"&amp;DATE('Κατηγορίες'!$B$4,5,1)))</f>
        <v>0</v>
      </c>
      <c r="G43" s="31">
        <f>IF($A43="",0,SUMIFS('Κινήσεις'!$D$5:$D$804,'Κινήσεις'!$B$5:$B$804,$A43,'Κινήσεις'!$A$5:$A$804,"&gt;="&amp;DATE('Κατηγορίες'!$B$4,5,1),'Κινήσεις'!$A$5:$A$804,"&lt;"&amp;DATE('Κατηγορίες'!$B$4,6,1)))</f>
        <v>0</v>
      </c>
      <c r="H43" s="31">
        <f>IF($A43="",0,SUMIFS('Κινήσεις'!$D$5:$D$804,'Κινήσεις'!$B$5:$B$804,$A43,'Κινήσεις'!$A$5:$A$804,"&gt;="&amp;DATE('Κατηγορίες'!$B$4,6,1),'Κινήσεις'!$A$5:$A$804,"&lt;"&amp;DATE('Κατηγορίες'!$B$4,7,1)))</f>
        <v>0</v>
      </c>
      <c r="I43" s="31">
        <f>IF($A43="",0,SUMIFS('Κινήσεις'!$D$5:$D$804,'Κινήσεις'!$B$5:$B$804,$A43,'Κινήσεις'!$A$5:$A$804,"&gt;="&amp;DATE('Κατηγορίες'!$B$4,7,1),'Κινήσεις'!$A$5:$A$804,"&lt;"&amp;DATE('Κατηγορίες'!$B$4,8,1)))</f>
        <v>0</v>
      </c>
      <c r="J43" s="31">
        <f>IF($A43="",0,SUMIFS('Κινήσεις'!$D$5:$D$804,'Κινήσεις'!$B$5:$B$804,$A43,'Κινήσεις'!$A$5:$A$804,"&gt;="&amp;DATE('Κατηγορίες'!$B$4,8,1),'Κινήσεις'!$A$5:$A$804,"&lt;"&amp;DATE('Κατηγορίες'!$B$4,9,1)))</f>
        <v>0</v>
      </c>
      <c r="K43" s="31">
        <f>IF($A43="",0,SUMIFS('Κινήσεις'!$D$5:$D$804,'Κινήσεις'!$B$5:$B$804,$A43,'Κινήσεις'!$A$5:$A$804,"&gt;="&amp;DATE('Κατηγορίες'!$B$4,9,1),'Κινήσεις'!$A$5:$A$804,"&lt;"&amp;DATE('Κατηγορίες'!$B$4,10,1)))</f>
        <v>0</v>
      </c>
      <c r="L43" s="31">
        <f>IF($A43="",0,SUMIFS('Κινήσεις'!$D$5:$D$804,'Κινήσεις'!$B$5:$B$804,$A43,'Κινήσεις'!$A$5:$A$804,"&gt;="&amp;DATE('Κατηγορίες'!$B$4,10,1),'Κινήσεις'!$A$5:$A$804,"&lt;"&amp;DATE('Κατηγορίες'!$B$4,11,1)))</f>
        <v>0</v>
      </c>
      <c r="M43" s="31">
        <f>IF($A43="",0,SUMIFS('Κινήσεις'!$D$5:$D$804,'Κινήσεις'!$B$5:$B$804,$A43,'Κινήσεις'!$A$5:$A$804,"&gt;="&amp;DATE('Κατηγορίες'!$B$4,11,1),'Κινήσεις'!$A$5:$A$804,"&lt;"&amp;DATE('Κατηγορίες'!$B$4,12,1)))</f>
        <v>0</v>
      </c>
      <c r="N43" s="31">
        <f>IF($A43="",0,SUMIFS('Κινήσεις'!$D$5:$D$804,'Κινήσεις'!$B$5:$B$804,$A43,'Κινήσεις'!$A$5:$A$804,"&gt;="&amp;DATE('Κατηγορίες'!$B$4,12,1),'Κινήσεις'!$A$5:$A$804,"&lt;"&amp;DATE('Κατηγορίες'!$B$4,13,1)))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IF('Κατηγορίες'!A15="","",'Κατηγορίες'!A15)</f>
        <v>Σούπερ μάρκετ</v>
      </c>
      <c r="B44" s="26">
        <f>'Κατηγορίες'!D15</f>
        <v>0</v>
      </c>
      <c r="C44" s="26">
        <f>IF($A44="",0,SUMIFS('Κινήσεις'!$D$5:$D$804,'Κινήσεις'!$B$5:$B$804,$A44,'Κινήσεις'!$A$5:$A$804,"&gt;="&amp;DATE('Κατηγορίες'!$B$4,1,1),'Κινήσεις'!$A$5:$A$804,"&lt;"&amp;DATE('Κατηγορίες'!$B$4,2,1)))</f>
        <v>170.6</v>
      </c>
      <c r="D44" s="26">
        <f>IF($A44="",0,SUMIFS('Κινήσεις'!$D$5:$D$804,'Κινήσεις'!$B$5:$B$804,$A44,'Κινήσεις'!$A$5:$A$804,"&gt;="&amp;DATE('Κατηγορίες'!$B$4,2,1),'Κινήσεις'!$A$5:$A$804,"&lt;"&amp;DATE('Κατηγορίες'!$B$4,3,1)))</f>
        <v>0</v>
      </c>
      <c r="E44" s="26">
        <f>IF($A44="",0,SUMIFS('Κινήσεις'!$D$5:$D$804,'Κινήσεις'!$B$5:$B$804,$A44,'Κινήσεις'!$A$5:$A$804,"&gt;="&amp;DATE('Κατηγορίες'!$B$4,3,1),'Κινήσεις'!$A$5:$A$804,"&lt;"&amp;DATE('Κατηγορίες'!$B$4,4,1)))</f>
        <v>0</v>
      </c>
      <c r="F44" s="26">
        <f>IF($A44="",0,SUMIFS('Κινήσεις'!$D$5:$D$804,'Κινήσεις'!$B$5:$B$804,$A44,'Κινήσεις'!$A$5:$A$804,"&gt;="&amp;DATE('Κατηγορίες'!$B$4,4,1),'Κινήσεις'!$A$5:$A$804,"&lt;"&amp;DATE('Κατηγορίες'!$B$4,5,1)))</f>
        <v>0</v>
      </c>
      <c r="G44" s="26">
        <f>IF($A44="",0,SUMIFS('Κινήσεις'!$D$5:$D$804,'Κινήσεις'!$B$5:$B$804,$A44,'Κινήσεις'!$A$5:$A$804,"&gt;="&amp;DATE('Κατηγορίες'!$B$4,5,1),'Κινήσεις'!$A$5:$A$804,"&lt;"&amp;DATE('Κατηγορίες'!$B$4,6,1)))</f>
        <v>0</v>
      </c>
      <c r="H44" s="26">
        <f>IF($A44="",0,SUMIFS('Κινήσεις'!$D$5:$D$804,'Κινήσεις'!$B$5:$B$804,$A44,'Κινήσεις'!$A$5:$A$804,"&gt;="&amp;DATE('Κατηγορίες'!$B$4,6,1),'Κινήσεις'!$A$5:$A$804,"&lt;"&amp;DATE('Κατηγορίες'!$B$4,7,1)))</f>
        <v>0</v>
      </c>
      <c r="I44" s="26">
        <f>IF($A44="",0,SUMIFS('Κινήσεις'!$D$5:$D$804,'Κινήσεις'!$B$5:$B$804,$A44,'Κινήσεις'!$A$5:$A$804,"&gt;="&amp;DATE('Κατηγορίες'!$B$4,7,1),'Κινήσεις'!$A$5:$A$804,"&lt;"&amp;DATE('Κατηγορίες'!$B$4,8,1)))</f>
        <v>0</v>
      </c>
      <c r="J44" s="26">
        <f>IF($A44="",0,SUMIFS('Κινήσεις'!$D$5:$D$804,'Κινήσεις'!$B$5:$B$804,$A44,'Κινήσεις'!$A$5:$A$804,"&gt;="&amp;DATE('Κατηγορίες'!$B$4,8,1),'Κινήσεις'!$A$5:$A$804,"&lt;"&amp;DATE('Κατηγορίες'!$B$4,9,1)))</f>
        <v>0</v>
      </c>
      <c r="K44" s="26">
        <f>IF($A44="",0,SUMIFS('Κινήσεις'!$D$5:$D$804,'Κινήσεις'!$B$5:$B$804,$A44,'Κινήσεις'!$A$5:$A$804,"&gt;="&amp;DATE('Κατηγορίες'!$B$4,9,1),'Κινήσεις'!$A$5:$A$804,"&lt;"&amp;DATE('Κατηγορίες'!$B$4,10,1)))</f>
        <v>0</v>
      </c>
      <c r="L44" s="26">
        <f>IF($A44="",0,SUMIFS('Κινήσεις'!$D$5:$D$804,'Κινήσεις'!$B$5:$B$804,$A44,'Κινήσεις'!$A$5:$A$804,"&gt;="&amp;DATE('Κατηγορίες'!$B$4,10,1),'Κινήσεις'!$A$5:$A$804,"&lt;"&amp;DATE('Κατηγορίες'!$B$4,11,1)))</f>
        <v>0</v>
      </c>
      <c r="M44" s="26">
        <f>IF($A44="",0,SUMIFS('Κινήσεις'!$D$5:$D$804,'Κινήσεις'!$B$5:$B$804,$A44,'Κινήσεις'!$A$5:$A$804,"&gt;="&amp;DATE('Κατηγορίες'!$B$4,11,1),'Κινήσεις'!$A$5:$A$804,"&lt;"&amp;DATE('Κατηγορίες'!$B$4,12,1)))</f>
        <v>0</v>
      </c>
      <c r="N44" s="26">
        <f>IF($A44="",0,SUMIFS('Κινήσεις'!$D$5:$D$804,'Κινήσεις'!$B$5:$B$804,$A44,'Κινήσεις'!$A$5:$A$804,"&gt;="&amp;DATE('Κατηγορίες'!$B$4,12,1),'Κινήσεις'!$A$5:$A$804,"&lt;"&amp;DATE('Κατηγορίες'!$B$4,13,1)))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IF('Κατηγορίες'!A16="","",'Κατηγορίες'!A16)</f>
        <v>Μετακινήσεις και αυτοκίνητο</v>
      </c>
      <c r="B45" s="31">
        <f>'Κατηγορίες'!D16</f>
        <v>0</v>
      </c>
      <c r="C45" s="31">
        <f>IF($A45="",0,SUMIFS('Κινήσεις'!$D$5:$D$804,'Κινήσεις'!$B$5:$B$804,$A45,'Κινήσεις'!$A$5:$A$804,"&gt;="&amp;DATE('Κατηγορίες'!$B$4,1,1),'Κινήσεις'!$A$5:$A$804,"&lt;"&amp;DATE('Κατηγορίες'!$B$4,2,1)))</f>
        <v>60</v>
      </c>
      <c r="D45" s="31">
        <f>IF($A45="",0,SUMIFS('Κινήσεις'!$D$5:$D$804,'Κινήσεις'!$B$5:$B$804,$A45,'Κινήσεις'!$A$5:$A$804,"&gt;="&amp;DATE('Κατηγορίες'!$B$4,2,1),'Κινήσεις'!$A$5:$A$804,"&lt;"&amp;DATE('Κατηγορίες'!$B$4,3,1)))</f>
        <v>0</v>
      </c>
      <c r="E45" s="31">
        <f>IF($A45="",0,SUMIFS('Κινήσεις'!$D$5:$D$804,'Κινήσεις'!$B$5:$B$804,$A45,'Κινήσεις'!$A$5:$A$804,"&gt;="&amp;DATE('Κατηγορίες'!$B$4,3,1),'Κινήσεις'!$A$5:$A$804,"&lt;"&amp;DATE('Κατηγορίες'!$B$4,4,1)))</f>
        <v>0</v>
      </c>
      <c r="F45" s="31">
        <f>IF($A45="",0,SUMIFS('Κινήσεις'!$D$5:$D$804,'Κινήσεις'!$B$5:$B$804,$A45,'Κινήσεις'!$A$5:$A$804,"&gt;="&amp;DATE('Κατηγορίες'!$B$4,4,1),'Κινήσεις'!$A$5:$A$804,"&lt;"&amp;DATE('Κατηγορίες'!$B$4,5,1)))</f>
        <v>0</v>
      </c>
      <c r="G45" s="31">
        <f>IF($A45="",0,SUMIFS('Κινήσεις'!$D$5:$D$804,'Κινήσεις'!$B$5:$B$804,$A45,'Κινήσεις'!$A$5:$A$804,"&gt;="&amp;DATE('Κατηγορίες'!$B$4,5,1),'Κινήσεις'!$A$5:$A$804,"&lt;"&amp;DATE('Κατηγορίες'!$B$4,6,1)))</f>
        <v>0</v>
      </c>
      <c r="H45" s="31">
        <f>IF($A45="",0,SUMIFS('Κινήσεις'!$D$5:$D$804,'Κινήσεις'!$B$5:$B$804,$A45,'Κινήσεις'!$A$5:$A$804,"&gt;="&amp;DATE('Κατηγορίες'!$B$4,6,1),'Κινήσεις'!$A$5:$A$804,"&lt;"&amp;DATE('Κατηγορίες'!$B$4,7,1)))</f>
        <v>0</v>
      </c>
      <c r="I45" s="31">
        <f>IF($A45="",0,SUMIFS('Κινήσεις'!$D$5:$D$804,'Κινήσεις'!$B$5:$B$804,$A45,'Κινήσεις'!$A$5:$A$804,"&gt;="&amp;DATE('Κατηγορίες'!$B$4,7,1),'Κινήσεις'!$A$5:$A$804,"&lt;"&amp;DATE('Κατηγορίες'!$B$4,8,1)))</f>
        <v>0</v>
      </c>
      <c r="J45" s="31">
        <f>IF($A45="",0,SUMIFS('Κινήσεις'!$D$5:$D$804,'Κινήσεις'!$B$5:$B$804,$A45,'Κινήσεις'!$A$5:$A$804,"&gt;="&amp;DATE('Κατηγορίες'!$B$4,8,1),'Κινήσεις'!$A$5:$A$804,"&lt;"&amp;DATE('Κατηγορίες'!$B$4,9,1)))</f>
        <v>0</v>
      </c>
      <c r="K45" s="31">
        <f>IF($A45="",0,SUMIFS('Κινήσεις'!$D$5:$D$804,'Κινήσεις'!$B$5:$B$804,$A45,'Κινήσεις'!$A$5:$A$804,"&gt;="&amp;DATE('Κατηγορίες'!$B$4,9,1),'Κινήσεις'!$A$5:$A$804,"&lt;"&amp;DATE('Κατηγορίες'!$B$4,10,1)))</f>
        <v>0</v>
      </c>
      <c r="L45" s="31">
        <f>IF($A45="",0,SUMIFS('Κινήσεις'!$D$5:$D$804,'Κινήσεις'!$B$5:$B$804,$A45,'Κινήσεις'!$A$5:$A$804,"&gt;="&amp;DATE('Κατηγορίες'!$B$4,10,1),'Κινήσεις'!$A$5:$A$804,"&lt;"&amp;DATE('Κατηγορίες'!$B$4,11,1)))</f>
        <v>0</v>
      </c>
      <c r="M45" s="31">
        <f>IF($A45="",0,SUMIFS('Κινήσεις'!$D$5:$D$804,'Κινήσεις'!$B$5:$B$804,$A45,'Κινήσεις'!$A$5:$A$804,"&gt;="&amp;DATE('Κατηγορίες'!$B$4,11,1),'Κινήσεις'!$A$5:$A$804,"&lt;"&amp;DATE('Κατηγορίες'!$B$4,12,1)))</f>
        <v>0</v>
      </c>
      <c r="N45" s="31">
        <f>IF($A45="",0,SUMIFS('Κινήσεις'!$D$5:$D$804,'Κινήσεις'!$B$5:$B$804,$A45,'Κινήσεις'!$A$5:$A$804,"&gt;="&amp;DATE('Κατηγορίες'!$B$4,12,1),'Κινήσεις'!$A$5:$A$804,"&lt;"&amp;DATE('Κατηγορίες'!$B$4,13,1)))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IF('Κατηγορίες'!A17="","",'Κατηγορίες'!A17)</f>
        <v>Κινητό και ίντερνετ</v>
      </c>
      <c r="B46" s="26">
        <f>'Κατηγορίες'!D17</f>
        <v>0</v>
      </c>
      <c r="C46" s="26">
        <f>IF($A46="",0,SUMIFS('Κινήσεις'!$D$5:$D$804,'Κινήσεις'!$B$5:$B$804,$A46,'Κινήσεις'!$A$5:$A$804,"&gt;="&amp;DATE('Κατηγορίες'!$B$4,1,1),'Κινήσεις'!$A$5:$A$804,"&lt;"&amp;DATE('Κατηγορίες'!$B$4,2,1)))</f>
        <v>35</v>
      </c>
      <c r="D46" s="26">
        <f>IF($A46="",0,SUMIFS('Κινήσεις'!$D$5:$D$804,'Κινήσεις'!$B$5:$B$804,$A46,'Κινήσεις'!$A$5:$A$804,"&gt;="&amp;DATE('Κατηγορίες'!$B$4,2,1),'Κινήσεις'!$A$5:$A$804,"&lt;"&amp;DATE('Κατηγορίες'!$B$4,3,1)))</f>
        <v>0</v>
      </c>
      <c r="E46" s="26">
        <f>IF($A46="",0,SUMIFS('Κινήσεις'!$D$5:$D$804,'Κινήσεις'!$B$5:$B$804,$A46,'Κινήσεις'!$A$5:$A$804,"&gt;="&amp;DATE('Κατηγορίες'!$B$4,3,1),'Κινήσεις'!$A$5:$A$804,"&lt;"&amp;DATE('Κατηγορίες'!$B$4,4,1)))</f>
        <v>0</v>
      </c>
      <c r="F46" s="26">
        <f>IF($A46="",0,SUMIFS('Κινήσεις'!$D$5:$D$804,'Κινήσεις'!$B$5:$B$804,$A46,'Κινήσεις'!$A$5:$A$804,"&gt;="&amp;DATE('Κατηγορίες'!$B$4,4,1),'Κινήσεις'!$A$5:$A$804,"&lt;"&amp;DATE('Κατηγορίες'!$B$4,5,1)))</f>
        <v>0</v>
      </c>
      <c r="G46" s="26">
        <f>IF($A46="",0,SUMIFS('Κινήσεις'!$D$5:$D$804,'Κινήσεις'!$B$5:$B$804,$A46,'Κινήσεις'!$A$5:$A$804,"&gt;="&amp;DATE('Κατηγορίες'!$B$4,5,1),'Κινήσεις'!$A$5:$A$804,"&lt;"&amp;DATE('Κατηγορίες'!$B$4,6,1)))</f>
        <v>0</v>
      </c>
      <c r="H46" s="26">
        <f>IF($A46="",0,SUMIFS('Κινήσεις'!$D$5:$D$804,'Κινήσεις'!$B$5:$B$804,$A46,'Κινήσεις'!$A$5:$A$804,"&gt;="&amp;DATE('Κατηγορίες'!$B$4,6,1),'Κινήσεις'!$A$5:$A$804,"&lt;"&amp;DATE('Κατηγορίες'!$B$4,7,1)))</f>
        <v>0</v>
      </c>
      <c r="I46" s="26">
        <f>IF($A46="",0,SUMIFS('Κινήσεις'!$D$5:$D$804,'Κινήσεις'!$B$5:$B$804,$A46,'Κινήσεις'!$A$5:$A$804,"&gt;="&amp;DATE('Κατηγορίες'!$B$4,7,1),'Κινήσεις'!$A$5:$A$804,"&lt;"&amp;DATE('Κατηγορίες'!$B$4,8,1)))</f>
        <v>0</v>
      </c>
      <c r="J46" s="26">
        <f>IF($A46="",0,SUMIFS('Κινήσεις'!$D$5:$D$804,'Κινήσεις'!$B$5:$B$804,$A46,'Κινήσεις'!$A$5:$A$804,"&gt;="&amp;DATE('Κατηγορίες'!$B$4,8,1),'Κινήσεις'!$A$5:$A$804,"&lt;"&amp;DATE('Κατηγορίες'!$B$4,9,1)))</f>
        <v>0</v>
      </c>
      <c r="K46" s="26">
        <f>IF($A46="",0,SUMIFS('Κινήσεις'!$D$5:$D$804,'Κινήσεις'!$B$5:$B$804,$A46,'Κινήσεις'!$A$5:$A$804,"&gt;="&amp;DATE('Κατηγορίες'!$B$4,9,1),'Κινήσεις'!$A$5:$A$804,"&lt;"&amp;DATE('Κατηγορίες'!$B$4,10,1)))</f>
        <v>0</v>
      </c>
      <c r="L46" s="26">
        <f>IF($A46="",0,SUMIFS('Κινήσεις'!$D$5:$D$804,'Κινήσεις'!$B$5:$B$804,$A46,'Κινήσεις'!$A$5:$A$804,"&gt;="&amp;DATE('Κατηγορίες'!$B$4,10,1),'Κινήσεις'!$A$5:$A$804,"&lt;"&amp;DATE('Κατηγορίες'!$B$4,11,1)))</f>
        <v>0</v>
      </c>
      <c r="M46" s="26">
        <f>IF($A46="",0,SUMIFS('Κινήσεις'!$D$5:$D$804,'Κινήσεις'!$B$5:$B$804,$A46,'Κινήσεις'!$A$5:$A$804,"&gt;="&amp;DATE('Κατηγορίες'!$B$4,11,1),'Κινήσεις'!$A$5:$A$804,"&lt;"&amp;DATE('Κατηγορίες'!$B$4,12,1)))</f>
        <v>0</v>
      </c>
      <c r="N46" s="26">
        <f>IF($A46="",0,SUMIFS('Κινήσεις'!$D$5:$D$804,'Κινήσεις'!$B$5:$B$804,$A46,'Κινήσεις'!$A$5:$A$804,"&gt;="&amp;DATE('Κατηγορίες'!$B$4,12,1),'Κινήσεις'!$A$5:$A$804,"&lt;"&amp;DATE('Κατηγορίες'!$B$4,13,1)))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IF('Κατηγορίες'!A18="","",'Κατηγορίες'!A18)</f>
        <v>Ασφάλειες</v>
      </c>
      <c r="B47" s="31">
        <f>'Κατηγορίες'!D18</f>
        <v>0</v>
      </c>
      <c r="C47" s="31">
        <f>IF($A47="",0,SUMIFS('Κινήσεις'!$D$5:$D$804,'Κινήσεις'!$B$5:$B$804,$A47,'Κινήσεις'!$A$5:$A$804,"&gt;="&amp;DATE('Κατηγορίες'!$B$4,1,1),'Κινήσεις'!$A$5:$A$804,"&lt;"&amp;DATE('Κατηγορίες'!$B$4,2,1)))</f>
        <v>0</v>
      </c>
      <c r="D47" s="31">
        <f>IF($A47="",0,SUMIFS('Κινήσεις'!$D$5:$D$804,'Κινήσεις'!$B$5:$B$804,$A47,'Κινήσεις'!$A$5:$A$804,"&gt;="&amp;DATE('Κατηγορίες'!$B$4,2,1),'Κινήσεις'!$A$5:$A$804,"&lt;"&amp;DATE('Κατηγορίες'!$B$4,3,1)))</f>
        <v>0</v>
      </c>
      <c r="E47" s="31">
        <f>IF($A47="",0,SUMIFS('Κινήσεις'!$D$5:$D$804,'Κινήσεις'!$B$5:$B$804,$A47,'Κινήσεις'!$A$5:$A$804,"&gt;="&amp;DATE('Κατηγορίες'!$B$4,3,1),'Κινήσεις'!$A$5:$A$804,"&lt;"&amp;DATE('Κατηγορίες'!$B$4,4,1)))</f>
        <v>0</v>
      </c>
      <c r="F47" s="31">
        <f>IF($A47="",0,SUMIFS('Κινήσεις'!$D$5:$D$804,'Κινήσεις'!$B$5:$B$804,$A47,'Κινήσεις'!$A$5:$A$804,"&gt;="&amp;DATE('Κατηγορίες'!$B$4,4,1),'Κινήσεις'!$A$5:$A$804,"&lt;"&amp;DATE('Κατηγορίες'!$B$4,5,1)))</f>
        <v>0</v>
      </c>
      <c r="G47" s="31">
        <f>IF($A47="",0,SUMIFS('Κινήσεις'!$D$5:$D$804,'Κινήσεις'!$B$5:$B$804,$A47,'Κινήσεις'!$A$5:$A$804,"&gt;="&amp;DATE('Κατηγορίες'!$B$4,5,1),'Κινήσεις'!$A$5:$A$804,"&lt;"&amp;DATE('Κατηγορίες'!$B$4,6,1)))</f>
        <v>0</v>
      </c>
      <c r="H47" s="31">
        <f>IF($A47="",0,SUMIFS('Κινήσεις'!$D$5:$D$804,'Κινήσεις'!$B$5:$B$804,$A47,'Κινήσεις'!$A$5:$A$804,"&gt;="&amp;DATE('Κατηγορίες'!$B$4,6,1),'Κινήσεις'!$A$5:$A$804,"&lt;"&amp;DATE('Κατηγορίες'!$B$4,7,1)))</f>
        <v>0</v>
      </c>
      <c r="I47" s="31">
        <f>IF($A47="",0,SUMIFS('Κινήσεις'!$D$5:$D$804,'Κινήσεις'!$B$5:$B$804,$A47,'Κινήσεις'!$A$5:$A$804,"&gt;="&amp;DATE('Κατηγορίες'!$B$4,7,1),'Κινήσεις'!$A$5:$A$804,"&lt;"&amp;DATE('Κατηγορίες'!$B$4,8,1)))</f>
        <v>0</v>
      </c>
      <c r="J47" s="31">
        <f>IF($A47="",0,SUMIFS('Κινήσεις'!$D$5:$D$804,'Κινήσεις'!$B$5:$B$804,$A47,'Κινήσεις'!$A$5:$A$804,"&gt;="&amp;DATE('Κατηγορίες'!$B$4,8,1),'Κινήσεις'!$A$5:$A$804,"&lt;"&amp;DATE('Κατηγορίες'!$B$4,9,1)))</f>
        <v>0</v>
      </c>
      <c r="K47" s="31">
        <f>IF($A47="",0,SUMIFS('Κινήσεις'!$D$5:$D$804,'Κινήσεις'!$B$5:$B$804,$A47,'Κινήσεις'!$A$5:$A$804,"&gt;="&amp;DATE('Κατηγορίες'!$B$4,9,1),'Κινήσεις'!$A$5:$A$804,"&lt;"&amp;DATE('Κατηγορίες'!$B$4,10,1)))</f>
        <v>0</v>
      </c>
      <c r="L47" s="31">
        <f>IF($A47="",0,SUMIFS('Κινήσεις'!$D$5:$D$804,'Κινήσεις'!$B$5:$B$804,$A47,'Κινήσεις'!$A$5:$A$804,"&gt;="&amp;DATE('Κατηγορίες'!$B$4,10,1),'Κινήσεις'!$A$5:$A$804,"&lt;"&amp;DATE('Κατηγορίες'!$B$4,11,1)))</f>
        <v>0</v>
      </c>
      <c r="M47" s="31">
        <f>IF($A47="",0,SUMIFS('Κινήσεις'!$D$5:$D$804,'Κινήσεις'!$B$5:$B$804,$A47,'Κινήσεις'!$A$5:$A$804,"&gt;="&amp;DATE('Κατηγορίες'!$B$4,11,1),'Κινήσεις'!$A$5:$A$804,"&lt;"&amp;DATE('Κατηγορίες'!$B$4,12,1)))</f>
        <v>0</v>
      </c>
      <c r="N47" s="31">
        <f>IF($A47="",0,SUMIFS('Κινήσεις'!$D$5:$D$804,'Κινήσεις'!$B$5:$B$804,$A47,'Κινήσεις'!$A$5:$A$804,"&gt;="&amp;DATE('Κατηγορίες'!$B$4,12,1),'Κινήσεις'!$A$5:$A$804,"&lt;"&amp;DATE('Κατηγορίες'!$B$4,13,1)))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IF('Κατηγορίες'!A19="","",'Κατηγορίες'!A19)</f>
        <v>Υγεία</v>
      </c>
      <c r="B48" s="26">
        <f>'Κατηγορίες'!D19</f>
        <v>0</v>
      </c>
      <c r="C48" s="26">
        <f>IF($A48="",0,SUMIFS('Κινήσεις'!$D$5:$D$804,'Κινήσεις'!$B$5:$B$804,$A48,'Κινήσεις'!$A$5:$A$804,"&gt;="&amp;DATE('Κατηγορίες'!$B$4,1,1),'Κινήσεις'!$A$5:$A$804,"&lt;"&amp;DATE('Κατηγορίες'!$B$4,2,1)))</f>
        <v>0</v>
      </c>
      <c r="D48" s="26">
        <f>IF($A48="",0,SUMIFS('Κινήσεις'!$D$5:$D$804,'Κινήσεις'!$B$5:$B$804,$A48,'Κινήσεις'!$A$5:$A$804,"&gt;="&amp;DATE('Κατηγορίες'!$B$4,2,1),'Κινήσεις'!$A$5:$A$804,"&lt;"&amp;DATE('Κατηγορίες'!$B$4,3,1)))</f>
        <v>0</v>
      </c>
      <c r="E48" s="26">
        <f>IF($A48="",0,SUMIFS('Κινήσεις'!$D$5:$D$804,'Κινήσεις'!$B$5:$B$804,$A48,'Κινήσεις'!$A$5:$A$804,"&gt;="&amp;DATE('Κατηγορίες'!$B$4,3,1),'Κινήσεις'!$A$5:$A$804,"&lt;"&amp;DATE('Κατηγορίες'!$B$4,4,1)))</f>
        <v>0</v>
      </c>
      <c r="F48" s="26">
        <f>IF($A48="",0,SUMIFS('Κινήσεις'!$D$5:$D$804,'Κινήσεις'!$B$5:$B$804,$A48,'Κινήσεις'!$A$5:$A$804,"&gt;="&amp;DATE('Κατηγορίες'!$B$4,4,1),'Κινήσεις'!$A$5:$A$804,"&lt;"&amp;DATE('Κατηγορίες'!$B$4,5,1)))</f>
        <v>0</v>
      </c>
      <c r="G48" s="26">
        <f>IF($A48="",0,SUMIFS('Κινήσεις'!$D$5:$D$804,'Κινήσεις'!$B$5:$B$804,$A48,'Κινήσεις'!$A$5:$A$804,"&gt;="&amp;DATE('Κατηγορίες'!$B$4,5,1),'Κινήσεις'!$A$5:$A$804,"&lt;"&amp;DATE('Κατηγορίες'!$B$4,6,1)))</f>
        <v>0</v>
      </c>
      <c r="H48" s="26">
        <f>IF($A48="",0,SUMIFS('Κινήσεις'!$D$5:$D$804,'Κινήσεις'!$B$5:$B$804,$A48,'Κινήσεις'!$A$5:$A$804,"&gt;="&amp;DATE('Κατηγορίες'!$B$4,6,1),'Κινήσεις'!$A$5:$A$804,"&lt;"&amp;DATE('Κατηγορίες'!$B$4,7,1)))</f>
        <v>0</v>
      </c>
      <c r="I48" s="26">
        <f>IF($A48="",0,SUMIFS('Κινήσεις'!$D$5:$D$804,'Κινήσεις'!$B$5:$B$804,$A48,'Κινήσεις'!$A$5:$A$804,"&gt;="&amp;DATE('Κατηγορίες'!$B$4,7,1),'Κινήσεις'!$A$5:$A$804,"&lt;"&amp;DATE('Κατηγορίες'!$B$4,8,1)))</f>
        <v>0</v>
      </c>
      <c r="J48" s="26">
        <f>IF($A48="",0,SUMIFS('Κινήσεις'!$D$5:$D$804,'Κινήσεις'!$B$5:$B$804,$A48,'Κινήσεις'!$A$5:$A$804,"&gt;="&amp;DATE('Κατηγορίες'!$B$4,8,1),'Κινήσεις'!$A$5:$A$804,"&lt;"&amp;DATE('Κατηγορίες'!$B$4,9,1)))</f>
        <v>0</v>
      </c>
      <c r="K48" s="26">
        <f>IF($A48="",0,SUMIFS('Κινήσεις'!$D$5:$D$804,'Κινήσεις'!$B$5:$B$804,$A48,'Κινήσεις'!$A$5:$A$804,"&gt;="&amp;DATE('Κατηγορίες'!$B$4,9,1),'Κινήσεις'!$A$5:$A$804,"&lt;"&amp;DATE('Κατηγορίες'!$B$4,10,1)))</f>
        <v>0</v>
      </c>
      <c r="L48" s="26">
        <f>IF($A48="",0,SUMIFS('Κινήσεις'!$D$5:$D$804,'Κινήσεις'!$B$5:$B$804,$A48,'Κινήσεις'!$A$5:$A$804,"&gt;="&amp;DATE('Κατηγορίες'!$B$4,10,1),'Κινήσεις'!$A$5:$A$804,"&lt;"&amp;DATE('Κατηγορίες'!$B$4,11,1)))</f>
        <v>0</v>
      </c>
      <c r="M48" s="26">
        <f>IF($A48="",0,SUMIFS('Κινήσεις'!$D$5:$D$804,'Κινήσεις'!$B$5:$B$804,$A48,'Κινήσεις'!$A$5:$A$804,"&gt;="&amp;DATE('Κατηγορίες'!$B$4,11,1),'Κινήσεις'!$A$5:$A$804,"&lt;"&amp;DATE('Κατηγορίες'!$B$4,12,1)))</f>
        <v>0</v>
      </c>
      <c r="N48" s="26">
        <f>IF($A48="",0,SUMIFS('Κινήσεις'!$D$5:$D$804,'Κινήσεις'!$B$5:$B$804,$A48,'Κινήσεις'!$A$5:$A$804,"&gt;="&amp;DATE('Κατηγορίες'!$B$4,12,1),'Κινήσεις'!$A$5:$A$804,"&lt;"&amp;DATE('Κατηγορίες'!$B$4,13,1)))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IF('Κατηγορίες'!A20="","",'Κατηγορίες'!A20)</f>
        <v>Παιδιά και σχολείο</v>
      </c>
      <c r="B49" s="31">
        <f>'Κατηγορίες'!D20</f>
        <v>0</v>
      </c>
      <c r="C49" s="31">
        <f>IF($A49="",0,SUMIFS('Κινήσεις'!$D$5:$D$804,'Κινήσεις'!$B$5:$B$804,$A49,'Κινήσεις'!$A$5:$A$804,"&gt;="&amp;DATE('Κατηγορίες'!$B$4,1,1),'Κινήσεις'!$A$5:$A$804,"&lt;"&amp;DATE('Κατηγορίες'!$B$4,2,1)))</f>
        <v>0</v>
      </c>
      <c r="D49" s="31">
        <f>IF($A49="",0,SUMIFS('Κινήσεις'!$D$5:$D$804,'Κινήσεις'!$B$5:$B$804,$A49,'Κινήσεις'!$A$5:$A$804,"&gt;="&amp;DATE('Κατηγορίες'!$B$4,2,1),'Κινήσεις'!$A$5:$A$804,"&lt;"&amp;DATE('Κατηγορίες'!$B$4,3,1)))</f>
        <v>0</v>
      </c>
      <c r="E49" s="31">
        <f>IF($A49="",0,SUMIFS('Κινήσεις'!$D$5:$D$804,'Κινήσεις'!$B$5:$B$804,$A49,'Κινήσεις'!$A$5:$A$804,"&gt;="&amp;DATE('Κατηγορίες'!$B$4,3,1),'Κινήσεις'!$A$5:$A$804,"&lt;"&amp;DATE('Κατηγορίες'!$B$4,4,1)))</f>
        <v>0</v>
      </c>
      <c r="F49" s="31">
        <f>IF($A49="",0,SUMIFS('Κινήσεις'!$D$5:$D$804,'Κινήσεις'!$B$5:$B$804,$A49,'Κινήσεις'!$A$5:$A$804,"&gt;="&amp;DATE('Κατηγορίες'!$B$4,4,1),'Κινήσεις'!$A$5:$A$804,"&lt;"&amp;DATE('Κατηγορίες'!$B$4,5,1)))</f>
        <v>0</v>
      </c>
      <c r="G49" s="31">
        <f>IF($A49="",0,SUMIFS('Κινήσεις'!$D$5:$D$804,'Κινήσεις'!$B$5:$B$804,$A49,'Κινήσεις'!$A$5:$A$804,"&gt;="&amp;DATE('Κατηγορίες'!$B$4,5,1),'Κινήσεις'!$A$5:$A$804,"&lt;"&amp;DATE('Κατηγορίες'!$B$4,6,1)))</f>
        <v>0</v>
      </c>
      <c r="H49" s="31">
        <f>IF($A49="",0,SUMIFS('Κινήσεις'!$D$5:$D$804,'Κινήσεις'!$B$5:$B$804,$A49,'Κινήσεις'!$A$5:$A$804,"&gt;="&amp;DATE('Κατηγορίες'!$B$4,6,1),'Κινήσεις'!$A$5:$A$804,"&lt;"&amp;DATE('Κατηγορίες'!$B$4,7,1)))</f>
        <v>0</v>
      </c>
      <c r="I49" s="31">
        <f>IF($A49="",0,SUMIFS('Κινήσεις'!$D$5:$D$804,'Κινήσεις'!$B$5:$B$804,$A49,'Κινήσεις'!$A$5:$A$804,"&gt;="&amp;DATE('Κατηγορίες'!$B$4,7,1),'Κινήσεις'!$A$5:$A$804,"&lt;"&amp;DATE('Κατηγορίες'!$B$4,8,1)))</f>
        <v>0</v>
      </c>
      <c r="J49" s="31">
        <f>IF($A49="",0,SUMIFS('Κινήσεις'!$D$5:$D$804,'Κινήσεις'!$B$5:$B$804,$A49,'Κινήσεις'!$A$5:$A$804,"&gt;="&amp;DATE('Κατηγορίες'!$B$4,8,1),'Κινήσεις'!$A$5:$A$804,"&lt;"&amp;DATE('Κατηγορίες'!$B$4,9,1)))</f>
        <v>0</v>
      </c>
      <c r="K49" s="31">
        <f>IF($A49="",0,SUMIFS('Κινήσεις'!$D$5:$D$804,'Κινήσεις'!$B$5:$B$804,$A49,'Κινήσεις'!$A$5:$A$804,"&gt;="&amp;DATE('Κατηγορίες'!$B$4,9,1),'Κινήσεις'!$A$5:$A$804,"&lt;"&amp;DATE('Κατηγορίες'!$B$4,10,1)))</f>
        <v>0</v>
      </c>
      <c r="L49" s="31">
        <f>IF($A49="",0,SUMIFS('Κινήσεις'!$D$5:$D$804,'Κινήσεις'!$B$5:$B$804,$A49,'Κινήσεις'!$A$5:$A$804,"&gt;="&amp;DATE('Κατηγορίες'!$B$4,10,1),'Κινήσεις'!$A$5:$A$804,"&lt;"&amp;DATE('Κατηγορίες'!$B$4,11,1)))</f>
        <v>0</v>
      </c>
      <c r="M49" s="31">
        <f>IF($A49="",0,SUMIFS('Κινήσεις'!$D$5:$D$804,'Κινήσεις'!$B$5:$B$804,$A49,'Κινήσεις'!$A$5:$A$804,"&gt;="&amp;DATE('Κατηγορίες'!$B$4,11,1),'Κινήσεις'!$A$5:$A$804,"&lt;"&amp;DATE('Κατηγορίες'!$B$4,12,1)))</f>
        <v>0</v>
      </c>
      <c r="N49" s="31">
        <f>IF($A49="",0,SUMIFS('Κινήσεις'!$D$5:$D$804,'Κινήσεις'!$B$5:$B$804,$A49,'Κινήσεις'!$A$5:$A$804,"&gt;="&amp;DATE('Κατηγορίες'!$B$4,12,1),'Κινήσεις'!$A$5:$A$804,"&lt;"&amp;DATE('Κατηγορίες'!$B$4,13,1)))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IF('Κατηγορίες'!A21="","",'Κατηγορίες'!A21)</f>
        <v>Ρούχα</v>
      </c>
      <c r="B50" s="26">
        <f>'Κατηγορίες'!D21</f>
        <v>0</v>
      </c>
      <c r="C50" s="26">
        <f>IF($A50="",0,SUMIFS('Κινήσεις'!$D$5:$D$804,'Κινήσεις'!$B$5:$B$804,$A50,'Κινήσεις'!$A$5:$A$804,"&gt;="&amp;DATE('Κατηγορίες'!$B$4,1,1),'Κινήσεις'!$A$5:$A$804,"&lt;"&amp;DATE('Κατηγορίες'!$B$4,2,1)))</f>
        <v>0</v>
      </c>
      <c r="D50" s="26">
        <f>IF($A50="",0,SUMIFS('Κινήσεις'!$D$5:$D$804,'Κινήσεις'!$B$5:$B$804,$A50,'Κινήσεις'!$A$5:$A$804,"&gt;="&amp;DATE('Κατηγορίες'!$B$4,2,1),'Κινήσεις'!$A$5:$A$804,"&lt;"&amp;DATE('Κατηγορίες'!$B$4,3,1)))</f>
        <v>0</v>
      </c>
      <c r="E50" s="26">
        <f>IF($A50="",0,SUMIFS('Κινήσεις'!$D$5:$D$804,'Κινήσεις'!$B$5:$B$804,$A50,'Κινήσεις'!$A$5:$A$804,"&gt;="&amp;DATE('Κατηγορίες'!$B$4,3,1),'Κινήσεις'!$A$5:$A$804,"&lt;"&amp;DATE('Κατηγορίες'!$B$4,4,1)))</f>
        <v>0</v>
      </c>
      <c r="F50" s="26">
        <f>IF($A50="",0,SUMIFS('Κινήσεις'!$D$5:$D$804,'Κινήσεις'!$B$5:$B$804,$A50,'Κινήσεις'!$A$5:$A$804,"&gt;="&amp;DATE('Κατηγορίες'!$B$4,4,1),'Κινήσεις'!$A$5:$A$804,"&lt;"&amp;DATE('Κατηγορίες'!$B$4,5,1)))</f>
        <v>0</v>
      </c>
      <c r="G50" s="26">
        <f>IF($A50="",0,SUMIFS('Κινήσεις'!$D$5:$D$804,'Κινήσεις'!$B$5:$B$804,$A50,'Κινήσεις'!$A$5:$A$804,"&gt;="&amp;DATE('Κατηγορίες'!$B$4,5,1),'Κινήσεις'!$A$5:$A$804,"&lt;"&amp;DATE('Κατηγορίες'!$B$4,6,1)))</f>
        <v>0</v>
      </c>
      <c r="H50" s="26">
        <f>IF($A50="",0,SUMIFS('Κινήσεις'!$D$5:$D$804,'Κινήσεις'!$B$5:$B$804,$A50,'Κινήσεις'!$A$5:$A$804,"&gt;="&amp;DATE('Κατηγορίες'!$B$4,6,1),'Κινήσεις'!$A$5:$A$804,"&lt;"&amp;DATE('Κατηγορίες'!$B$4,7,1)))</f>
        <v>0</v>
      </c>
      <c r="I50" s="26">
        <f>IF($A50="",0,SUMIFS('Κινήσεις'!$D$5:$D$804,'Κινήσεις'!$B$5:$B$804,$A50,'Κινήσεις'!$A$5:$A$804,"&gt;="&amp;DATE('Κατηγορίες'!$B$4,7,1),'Κινήσεις'!$A$5:$A$804,"&lt;"&amp;DATE('Κατηγορίες'!$B$4,8,1)))</f>
        <v>0</v>
      </c>
      <c r="J50" s="26">
        <f>IF($A50="",0,SUMIFS('Κινήσεις'!$D$5:$D$804,'Κινήσεις'!$B$5:$B$804,$A50,'Κινήσεις'!$A$5:$A$804,"&gt;="&amp;DATE('Κατηγορίες'!$B$4,8,1),'Κινήσεις'!$A$5:$A$804,"&lt;"&amp;DATE('Κατηγορίες'!$B$4,9,1)))</f>
        <v>0</v>
      </c>
      <c r="K50" s="26">
        <f>IF($A50="",0,SUMIFS('Κινήσεις'!$D$5:$D$804,'Κινήσεις'!$B$5:$B$804,$A50,'Κινήσεις'!$A$5:$A$804,"&gt;="&amp;DATE('Κατηγορίες'!$B$4,9,1),'Κινήσεις'!$A$5:$A$804,"&lt;"&amp;DATE('Κατηγορίες'!$B$4,10,1)))</f>
        <v>0</v>
      </c>
      <c r="L50" s="26">
        <f>IF($A50="",0,SUMIFS('Κινήσεις'!$D$5:$D$804,'Κινήσεις'!$B$5:$B$804,$A50,'Κινήσεις'!$A$5:$A$804,"&gt;="&amp;DATE('Κατηγορίες'!$B$4,10,1),'Κινήσεις'!$A$5:$A$804,"&lt;"&amp;DATE('Κατηγορίες'!$B$4,11,1)))</f>
        <v>0</v>
      </c>
      <c r="M50" s="26">
        <f>IF($A50="",0,SUMIFS('Κινήσεις'!$D$5:$D$804,'Κινήσεις'!$B$5:$B$804,$A50,'Κινήσεις'!$A$5:$A$804,"&gt;="&amp;DATE('Κατηγορίες'!$B$4,11,1),'Κινήσεις'!$A$5:$A$804,"&lt;"&amp;DATE('Κατηγορίες'!$B$4,12,1)))</f>
        <v>0</v>
      </c>
      <c r="N50" s="26">
        <f>IF($A50="",0,SUMIFS('Κινήσεις'!$D$5:$D$804,'Κινήσεις'!$B$5:$B$804,$A50,'Κινήσεις'!$A$5:$A$804,"&gt;="&amp;DATE('Κατηγορίες'!$B$4,12,1),'Κινήσεις'!$A$5:$A$804,"&lt;"&amp;DATE('Κατηγορίες'!$B$4,13,1)))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IF('Κατηγορίες'!A22="","",'Κατηγορίες'!A22)</f>
        <v>Φαγητό έξω</v>
      </c>
      <c r="B51" s="31">
        <f>'Κατηγορίες'!D22</f>
        <v>0</v>
      </c>
      <c r="C51" s="31">
        <f>IF($A51="",0,SUMIFS('Κινήσεις'!$D$5:$D$804,'Κινήσεις'!$B$5:$B$804,$A51,'Κινήσεις'!$A$5:$A$804,"&gt;="&amp;DATE('Κατηγορίες'!$B$4,1,1),'Κινήσεις'!$A$5:$A$804,"&lt;"&amp;DATE('Κατηγορίες'!$B$4,2,1)))</f>
        <v>0</v>
      </c>
      <c r="D51" s="31">
        <f>IF($A51="",0,SUMIFS('Κινήσεις'!$D$5:$D$804,'Κινήσεις'!$B$5:$B$804,$A51,'Κινήσεις'!$A$5:$A$804,"&gt;="&amp;DATE('Κατηγορίες'!$B$4,2,1),'Κινήσεις'!$A$5:$A$804,"&lt;"&amp;DATE('Κατηγορίες'!$B$4,3,1)))</f>
        <v>0</v>
      </c>
      <c r="E51" s="31">
        <f>IF($A51="",0,SUMIFS('Κινήσεις'!$D$5:$D$804,'Κινήσεις'!$B$5:$B$804,$A51,'Κινήσεις'!$A$5:$A$804,"&gt;="&amp;DATE('Κατηγορίες'!$B$4,3,1),'Κινήσεις'!$A$5:$A$804,"&lt;"&amp;DATE('Κατηγορίες'!$B$4,4,1)))</f>
        <v>0</v>
      </c>
      <c r="F51" s="31">
        <f>IF($A51="",0,SUMIFS('Κινήσεις'!$D$5:$D$804,'Κινήσεις'!$B$5:$B$804,$A51,'Κινήσεις'!$A$5:$A$804,"&gt;="&amp;DATE('Κατηγορίες'!$B$4,4,1),'Κινήσεις'!$A$5:$A$804,"&lt;"&amp;DATE('Κατηγορίες'!$B$4,5,1)))</f>
        <v>0</v>
      </c>
      <c r="G51" s="31">
        <f>IF($A51="",0,SUMIFS('Κινήσεις'!$D$5:$D$804,'Κινήσεις'!$B$5:$B$804,$A51,'Κινήσεις'!$A$5:$A$804,"&gt;="&amp;DATE('Κατηγορίες'!$B$4,5,1),'Κινήσεις'!$A$5:$A$804,"&lt;"&amp;DATE('Κατηγορίες'!$B$4,6,1)))</f>
        <v>0</v>
      </c>
      <c r="H51" s="31">
        <f>IF($A51="",0,SUMIFS('Κινήσεις'!$D$5:$D$804,'Κινήσεις'!$B$5:$B$804,$A51,'Κινήσεις'!$A$5:$A$804,"&gt;="&amp;DATE('Κατηγορίες'!$B$4,6,1),'Κινήσεις'!$A$5:$A$804,"&lt;"&amp;DATE('Κατηγορίες'!$B$4,7,1)))</f>
        <v>0</v>
      </c>
      <c r="I51" s="31">
        <f>IF($A51="",0,SUMIFS('Κινήσεις'!$D$5:$D$804,'Κινήσεις'!$B$5:$B$804,$A51,'Κινήσεις'!$A$5:$A$804,"&gt;="&amp;DATE('Κατηγορίες'!$B$4,7,1),'Κινήσεις'!$A$5:$A$804,"&lt;"&amp;DATE('Κατηγορίες'!$B$4,8,1)))</f>
        <v>0</v>
      </c>
      <c r="J51" s="31">
        <f>IF($A51="",0,SUMIFS('Κινήσεις'!$D$5:$D$804,'Κινήσεις'!$B$5:$B$804,$A51,'Κινήσεις'!$A$5:$A$804,"&gt;="&amp;DATE('Κατηγορίες'!$B$4,8,1),'Κινήσεις'!$A$5:$A$804,"&lt;"&amp;DATE('Κατηγορίες'!$B$4,9,1)))</f>
        <v>0</v>
      </c>
      <c r="K51" s="31">
        <f>IF($A51="",0,SUMIFS('Κινήσεις'!$D$5:$D$804,'Κινήσεις'!$B$5:$B$804,$A51,'Κινήσεις'!$A$5:$A$804,"&gt;="&amp;DATE('Κατηγορίες'!$B$4,9,1),'Κινήσεις'!$A$5:$A$804,"&lt;"&amp;DATE('Κατηγορίες'!$B$4,10,1)))</f>
        <v>0</v>
      </c>
      <c r="L51" s="31">
        <f>IF($A51="",0,SUMIFS('Κινήσεις'!$D$5:$D$804,'Κινήσεις'!$B$5:$B$804,$A51,'Κινήσεις'!$A$5:$A$804,"&gt;="&amp;DATE('Κατηγορίες'!$B$4,10,1),'Κινήσεις'!$A$5:$A$804,"&lt;"&amp;DATE('Κατηγορίες'!$B$4,11,1)))</f>
        <v>0</v>
      </c>
      <c r="M51" s="31">
        <f>IF($A51="",0,SUMIFS('Κινήσεις'!$D$5:$D$804,'Κινήσεις'!$B$5:$B$804,$A51,'Κινήσεις'!$A$5:$A$804,"&gt;="&amp;DATE('Κατηγορίες'!$B$4,11,1),'Κινήσεις'!$A$5:$A$804,"&lt;"&amp;DATE('Κατηγορίες'!$B$4,12,1)))</f>
        <v>0</v>
      </c>
      <c r="N51" s="31">
        <f>IF($A51="",0,SUMIFS('Κινήσεις'!$D$5:$D$804,'Κινήσεις'!$B$5:$B$804,$A51,'Κινήσεις'!$A$5:$A$804,"&gt;="&amp;DATE('Κατηγορίες'!$B$4,12,1),'Κινήσεις'!$A$5:$A$804,"&lt;"&amp;DATE('Κατηγορίες'!$B$4,13,1)))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IF('Κατηγορίες'!A23="","",'Κατηγορίες'!A23)</f>
        <v>Ελεύθερος χρόνος</v>
      </c>
      <c r="B52" s="26">
        <f>'Κατηγορίες'!D23</f>
        <v>0</v>
      </c>
      <c r="C52" s="26">
        <f>IF($A52="",0,SUMIFS('Κινήσεις'!$D$5:$D$804,'Κινήσεις'!$B$5:$B$804,$A52,'Κινήσεις'!$A$5:$A$804,"&gt;="&amp;DATE('Κατηγορίες'!$B$4,1,1),'Κινήσεις'!$A$5:$A$804,"&lt;"&amp;DATE('Κατηγορίες'!$B$4,2,1)))</f>
        <v>28</v>
      </c>
      <c r="D52" s="26">
        <f>IF($A52="",0,SUMIFS('Κινήσεις'!$D$5:$D$804,'Κινήσεις'!$B$5:$B$804,$A52,'Κινήσεις'!$A$5:$A$804,"&gt;="&amp;DATE('Κατηγορίες'!$B$4,2,1),'Κινήσεις'!$A$5:$A$804,"&lt;"&amp;DATE('Κατηγορίες'!$B$4,3,1)))</f>
        <v>0</v>
      </c>
      <c r="E52" s="26">
        <f>IF($A52="",0,SUMIFS('Κινήσεις'!$D$5:$D$804,'Κινήσεις'!$B$5:$B$804,$A52,'Κινήσεις'!$A$5:$A$804,"&gt;="&amp;DATE('Κατηγορίες'!$B$4,3,1),'Κινήσεις'!$A$5:$A$804,"&lt;"&amp;DATE('Κατηγορίες'!$B$4,4,1)))</f>
        <v>0</v>
      </c>
      <c r="F52" s="26">
        <f>IF($A52="",0,SUMIFS('Κινήσεις'!$D$5:$D$804,'Κινήσεις'!$B$5:$B$804,$A52,'Κινήσεις'!$A$5:$A$804,"&gt;="&amp;DATE('Κατηγορίες'!$B$4,4,1),'Κινήσεις'!$A$5:$A$804,"&lt;"&amp;DATE('Κατηγορίες'!$B$4,5,1)))</f>
        <v>0</v>
      </c>
      <c r="G52" s="26">
        <f>IF($A52="",0,SUMIFS('Κινήσεις'!$D$5:$D$804,'Κινήσεις'!$B$5:$B$804,$A52,'Κινήσεις'!$A$5:$A$804,"&gt;="&amp;DATE('Κατηγορίες'!$B$4,5,1),'Κινήσεις'!$A$5:$A$804,"&lt;"&amp;DATE('Κατηγορίες'!$B$4,6,1)))</f>
        <v>0</v>
      </c>
      <c r="H52" s="26">
        <f>IF($A52="",0,SUMIFS('Κινήσεις'!$D$5:$D$804,'Κινήσεις'!$B$5:$B$804,$A52,'Κινήσεις'!$A$5:$A$804,"&gt;="&amp;DATE('Κατηγορίες'!$B$4,6,1),'Κινήσεις'!$A$5:$A$804,"&lt;"&amp;DATE('Κατηγορίες'!$B$4,7,1)))</f>
        <v>0</v>
      </c>
      <c r="I52" s="26">
        <f>IF($A52="",0,SUMIFS('Κινήσεις'!$D$5:$D$804,'Κινήσεις'!$B$5:$B$804,$A52,'Κινήσεις'!$A$5:$A$804,"&gt;="&amp;DATE('Κατηγορίες'!$B$4,7,1),'Κινήσεις'!$A$5:$A$804,"&lt;"&amp;DATE('Κατηγορίες'!$B$4,8,1)))</f>
        <v>0</v>
      </c>
      <c r="J52" s="26">
        <f>IF($A52="",0,SUMIFS('Κινήσεις'!$D$5:$D$804,'Κινήσεις'!$B$5:$B$804,$A52,'Κινήσεις'!$A$5:$A$804,"&gt;="&amp;DATE('Κατηγορίες'!$B$4,8,1),'Κινήσεις'!$A$5:$A$804,"&lt;"&amp;DATE('Κατηγορίες'!$B$4,9,1)))</f>
        <v>0</v>
      </c>
      <c r="K52" s="26">
        <f>IF($A52="",0,SUMIFS('Κινήσεις'!$D$5:$D$804,'Κινήσεις'!$B$5:$B$804,$A52,'Κινήσεις'!$A$5:$A$804,"&gt;="&amp;DATE('Κατηγορίες'!$B$4,9,1),'Κινήσεις'!$A$5:$A$804,"&lt;"&amp;DATE('Κατηγορίες'!$B$4,10,1)))</f>
        <v>0</v>
      </c>
      <c r="L52" s="26">
        <f>IF($A52="",0,SUMIFS('Κινήσεις'!$D$5:$D$804,'Κινήσεις'!$B$5:$B$804,$A52,'Κινήσεις'!$A$5:$A$804,"&gt;="&amp;DATE('Κατηγορίες'!$B$4,10,1),'Κινήσεις'!$A$5:$A$804,"&lt;"&amp;DATE('Κατηγορίες'!$B$4,11,1)))</f>
        <v>0</v>
      </c>
      <c r="M52" s="26">
        <f>IF($A52="",0,SUMIFS('Κινήσεις'!$D$5:$D$804,'Κινήσεις'!$B$5:$B$804,$A52,'Κινήσεις'!$A$5:$A$804,"&gt;="&amp;DATE('Κατηγορίες'!$B$4,11,1),'Κινήσεις'!$A$5:$A$804,"&lt;"&amp;DATE('Κατηγορίες'!$B$4,12,1)))</f>
        <v>0</v>
      </c>
      <c r="N52" s="26">
        <f>IF($A52="",0,SUMIFS('Κινήσεις'!$D$5:$D$804,'Κινήσεις'!$B$5:$B$804,$A52,'Κινήσεις'!$A$5:$A$804,"&gt;="&amp;DATE('Κατηγορίες'!$B$4,12,1),'Κινήσεις'!$A$5:$A$804,"&lt;"&amp;DATE('Κατηγορίες'!$B$4,13,1)))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IF('Κατηγορίες'!A24="","",'Κατηγορίες'!A24)</f>
        <v>Συνδρομές</v>
      </c>
      <c r="B53" s="31">
        <f>'Κατηγορίες'!D24</f>
        <v>0</v>
      </c>
      <c r="C53" s="31">
        <f>IF($A53="",0,SUMIFS('Κινήσεις'!$D$5:$D$804,'Κινήσεις'!$B$5:$B$804,$A53,'Κινήσεις'!$A$5:$A$804,"&gt;="&amp;DATE('Κατηγορίες'!$B$4,1,1),'Κινήσεις'!$A$5:$A$804,"&lt;"&amp;DATE('Κατηγορίες'!$B$4,2,1)))</f>
        <v>12.99</v>
      </c>
      <c r="D53" s="31">
        <f>IF($A53="",0,SUMIFS('Κινήσεις'!$D$5:$D$804,'Κινήσεις'!$B$5:$B$804,$A53,'Κινήσεις'!$A$5:$A$804,"&gt;="&amp;DATE('Κατηγορίες'!$B$4,2,1),'Κινήσεις'!$A$5:$A$804,"&lt;"&amp;DATE('Κατηγορίες'!$B$4,3,1)))</f>
        <v>0</v>
      </c>
      <c r="E53" s="31">
        <f>IF($A53="",0,SUMIFS('Κινήσεις'!$D$5:$D$804,'Κινήσεις'!$B$5:$B$804,$A53,'Κινήσεις'!$A$5:$A$804,"&gt;="&amp;DATE('Κατηγορίες'!$B$4,3,1),'Κινήσεις'!$A$5:$A$804,"&lt;"&amp;DATE('Κατηγορίες'!$B$4,4,1)))</f>
        <v>0</v>
      </c>
      <c r="F53" s="31">
        <f>IF($A53="",0,SUMIFS('Κινήσεις'!$D$5:$D$804,'Κινήσεις'!$B$5:$B$804,$A53,'Κινήσεις'!$A$5:$A$804,"&gt;="&amp;DATE('Κατηγορίες'!$B$4,4,1),'Κινήσεις'!$A$5:$A$804,"&lt;"&amp;DATE('Κατηγορίες'!$B$4,5,1)))</f>
        <v>0</v>
      </c>
      <c r="G53" s="31">
        <f>IF($A53="",0,SUMIFS('Κινήσεις'!$D$5:$D$804,'Κινήσεις'!$B$5:$B$804,$A53,'Κινήσεις'!$A$5:$A$804,"&gt;="&amp;DATE('Κατηγορίες'!$B$4,5,1),'Κινήσεις'!$A$5:$A$804,"&lt;"&amp;DATE('Κατηγορίες'!$B$4,6,1)))</f>
        <v>0</v>
      </c>
      <c r="H53" s="31">
        <f>IF($A53="",0,SUMIFS('Κινήσεις'!$D$5:$D$804,'Κινήσεις'!$B$5:$B$804,$A53,'Κινήσεις'!$A$5:$A$804,"&gt;="&amp;DATE('Κατηγορίες'!$B$4,6,1),'Κινήσεις'!$A$5:$A$804,"&lt;"&amp;DATE('Κατηγορίες'!$B$4,7,1)))</f>
        <v>0</v>
      </c>
      <c r="I53" s="31">
        <f>IF($A53="",0,SUMIFS('Κινήσεις'!$D$5:$D$804,'Κινήσεις'!$B$5:$B$804,$A53,'Κινήσεις'!$A$5:$A$804,"&gt;="&amp;DATE('Κατηγορίες'!$B$4,7,1),'Κινήσεις'!$A$5:$A$804,"&lt;"&amp;DATE('Κατηγορίες'!$B$4,8,1)))</f>
        <v>0</v>
      </c>
      <c r="J53" s="31">
        <f>IF($A53="",0,SUMIFS('Κινήσεις'!$D$5:$D$804,'Κινήσεις'!$B$5:$B$804,$A53,'Κινήσεις'!$A$5:$A$804,"&gt;="&amp;DATE('Κατηγορίες'!$B$4,8,1),'Κινήσεις'!$A$5:$A$804,"&lt;"&amp;DATE('Κατηγορίες'!$B$4,9,1)))</f>
        <v>0</v>
      </c>
      <c r="K53" s="31">
        <f>IF($A53="",0,SUMIFS('Κινήσεις'!$D$5:$D$804,'Κινήσεις'!$B$5:$B$804,$A53,'Κινήσεις'!$A$5:$A$804,"&gt;="&amp;DATE('Κατηγορίες'!$B$4,9,1),'Κινήσεις'!$A$5:$A$804,"&lt;"&amp;DATE('Κατηγορίες'!$B$4,10,1)))</f>
        <v>0</v>
      </c>
      <c r="L53" s="31">
        <f>IF($A53="",0,SUMIFS('Κινήσεις'!$D$5:$D$804,'Κινήσεις'!$B$5:$B$804,$A53,'Κινήσεις'!$A$5:$A$804,"&gt;="&amp;DATE('Κατηγορίες'!$B$4,10,1),'Κινήσεις'!$A$5:$A$804,"&lt;"&amp;DATE('Κατηγορίες'!$B$4,11,1)))</f>
        <v>0</v>
      </c>
      <c r="M53" s="31">
        <f>IF($A53="",0,SUMIFS('Κινήσεις'!$D$5:$D$804,'Κινήσεις'!$B$5:$B$804,$A53,'Κινήσεις'!$A$5:$A$804,"&gt;="&amp;DATE('Κατηγορίες'!$B$4,11,1),'Κινήσεις'!$A$5:$A$804,"&lt;"&amp;DATE('Κατηγορίες'!$B$4,12,1)))</f>
        <v>0</v>
      </c>
      <c r="N53" s="31">
        <f>IF($A53="",0,SUMIFS('Κινήσεις'!$D$5:$D$804,'Κινήσεις'!$B$5:$B$804,$A53,'Κινήσεις'!$A$5:$A$804,"&gt;="&amp;DATE('Κατηγορίες'!$B$4,12,1),'Κινήσεις'!$A$5:$A$804,"&lt;"&amp;DATE('Κατηγορίες'!$B$4,13,1)))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IF('Κατηγορίες'!A25="","",'Κατηγορίες'!A25)</f>
        <v>Διακοπές</v>
      </c>
      <c r="B54" s="26">
        <f>'Κατηγορίες'!D25</f>
        <v>0</v>
      </c>
      <c r="C54" s="26">
        <f>IF($A54="",0,SUMIFS('Κινήσεις'!$D$5:$D$804,'Κινήσεις'!$B$5:$B$804,$A54,'Κινήσεις'!$A$5:$A$804,"&gt;="&amp;DATE('Κατηγορίες'!$B$4,1,1),'Κινήσεις'!$A$5:$A$804,"&lt;"&amp;DATE('Κατηγορίες'!$B$4,2,1)))</f>
        <v>0</v>
      </c>
      <c r="D54" s="26">
        <f>IF($A54="",0,SUMIFS('Κινήσεις'!$D$5:$D$804,'Κινήσεις'!$B$5:$B$804,$A54,'Κινήσεις'!$A$5:$A$804,"&gt;="&amp;DATE('Κατηγορίες'!$B$4,2,1),'Κινήσεις'!$A$5:$A$804,"&lt;"&amp;DATE('Κατηγορίες'!$B$4,3,1)))</f>
        <v>0</v>
      </c>
      <c r="E54" s="26">
        <f>IF($A54="",0,SUMIFS('Κινήσεις'!$D$5:$D$804,'Κινήσεις'!$B$5:$B$804,$A54,'Κινήσεις'!$A$5:$A$804,"&gt;="&amp;DATE('Κατηγορίες'!$B$4,3,1),'Κινήσεις'!$A$5:$A$804,"&lt;"&amp;DATE('Κατηγορίες'!$B$4,4,1)))</f>
        <v>0</v>
      </c>
      <c r="F54" s="26">
        <f>IF($A54="",0,SUMIFS('Κινήσεις'!$D$5:$D$804,'Κινήσεις'!$B$5:$B$804,$A54,'Κινήσεις'!$A$5:$A$804,"&gt;="&amp;DATE('Κατηγορίες'!$B$4,4,1),'Κινήσεις'!$A$5:$A$804,"&lt;"&amp;DATE('Κατηγορίες'!$B$4,5,1)))</f>
        <v>0</v>
      </c>
      <c r="G54" s="26">
        <f>IF($A54="",0,SUMIFS('Κινήσεις'!$D$5:$D$804,'Κινήσεις'!$B$5:$B$804,$A54,'Κινήσεις'!$A$5:$A$804,"&gt;="&amp;DATE('Κατηγορίες'!$B$4,5,1),'Κινήσεις'!$A$5:$A$804,"&lt;"&amp;DATE('Κατηγορίες'!$B$4,6,1)))</f>
        <v>0</v>
      </c>
      <c r="H54" s="26">
        <f>IF($A54="",0,SUMIFS('Κινήσεις'!$D$5:$D$804,'Κινήσεις'!$B$5:$B$804,$A54,'Κινήσεις'!$A$5:$A$804,"&gt;="&amp;DATE('Κατηγορίες'!$B$4,6,1),'Κινήσεις'!$A$5:$A$804,"&lt;"&amp;DATE('Κατηγορίες'!$B$4,7,1)))</f>
        <v>0</v>
      </c>
      <c r="I54" s="26">
        <f>IF($A54="",0,SUMIFS('Κινήσεις'!$D$5:$D$804,'Κινήσεις'!$B$5:$B$804,$A54,'Κινήσεις'!$A$5:$A$804,"&gt;="&amp;DATE('Κατηγορίες'!$B$4,7,1),'Κινήσεις'!$A$5:$A$804,"&lt;"&amp;DATE('Κατηγορίες'!$B$4,8,1)))</f>
        <v>0</v>
      </c>
      <c r="J54" s="26">
        <f>IF($A54="",0,SUMIFS('Κινήσεις'!$D$5:$D$804,'Κινήσεις'!$B$5:$B$804,$A54,'Κινήσεις'!$A$5:$A$804,"&gt;="&amp;DATE('Κατηγορίες'!$B$4,8,1),'Κινήσεις'!$A$5:$A$804,"&lt;"&amp;DATE('Κατηγορίες'!$B$4,9,1)))</f>
        <v>0</v>
      </c>
      <c r="K54" s="26">
        <f>IF($A54="",0,SUMIFS('Κινήσεις'!$D$5:$D$804,'Κινήσεις'!$B$5:$B$804,$A54,'Κινήσεις'!$A$5:$A$804,"&gt;="&amp;DATE('Κατηγορίες'!$B$4,9,1),'Κινήσεις'!$A$5:$A$804,"&lt;"&amp;DATE('Κατηγορίες'!$B$4,10,1)))</f>
        <v>0</v>
      </c>
      <c r="L54" s="26">
        <f>IF($A54="",0,SUMIFS('Κινήσεις'!$D$5:$D$804,'Κινήσεις'!$B$5:$B$804,$A54,'Κινήσεις'!$A$5:$A$804,"&gt;="&amp;DATE('Κατηγορίες'!$B$4,10,1),'Κινήσεις'!$A$5:$A$804,"&lt;"&amp;DATE('Κατηγορίες'!$B$4,11,1)))</f>
        <v>0</v>
      </c>
      <c r="M54" s="26">
        <f>IF($A54="",0,SUMIFS('Κινήσεις'!$D$5:$D$804,'Κινήσεις'!$B$5:$B$804,$A54,'Κινήσεις'!$A$5:$A$804,"&gt;="&amp;DATE('Κατηγορίες'!$B$4,11,1),'Κινήσεις'!$A$5:$A$804,"&lt;"&amp;DATE('Κατηγορίες'!$B$4,12,1)))</f>
        <v>0</v>
      </c>
      <c r="N54" s="26">
        <f>IF($A54="",0,SUMIFS('Κινήσεις'!$D$5:$D$804,'Κινήσεις'!$B$5:$B$804,$A54,'Κινήσεις'!$A$5:$A$804,"&gt;="&amp;DATE('Κατηγορίες'!$B$4,12,1),'Κινήσεις'!$A$5:$A$804,"&lt;"&amp;DATE('Κατηγορίες'!$B$4,13,1)))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IF('Κατηγορίες'!A26="","",'Κατηγορίες'!A26)</f>
        <v>Δώρα</v>
      </c>
      <c r="B55" s="31">
        <f>'Κατηγορίες'!D26</f>
        <v>0</v>
      </c>
      <c r="C55" s="31">
        <f>IF($A55="",0,SUMIFS('Κινήσεις'!$D$5:$D$804,'Κινήσεις'!$B$5:$B$804,$A55,'Κινήσεις'!$A$5:$A$804,"&gt;="&amp;DATE('Κατηγορίες'!$B$4,1,1),'Κινήσεις'!$A$5:$A$804,"&lt;"&amp;DATE('Κατηγορίες'!$B$4,2,1)))</f>
        <v>0</v>
      </c>
      <c r="D55" s="31">
        <f>IF($A55="",0,SUMIFS('Κινήσεις'!$D$5:$D$804,'Κινήσεις'!$B$5:$B$804,$A55,'Κινήσεις'!$A$5:$A$804,"&gt;="&amp;DATE('Κατηγορίες'!$B$4,2,1),'Κινήσεις'!$A$5:$A$804,"&lt;"&amp;DATE('Κατηγορίες'!$B$4,3,1)))</f>
        <v>0</v>
      </c>
      <c r="E55" s="31">
        <f>IF($A55="",0,SUMIFS('Κινήσεις'!$D$5:$D$804,'Κινήσεις'!$B$5:$B$804,$A55,'Κινήσεις'!$A$5:$A$804,"&gt;="&amp;DATE('Κατηγορίες'!$B$4,3,1),'Κινήσεις'!$A$5:$A$804,"&lt;"&amp;DATE('Κατηγορίες'!$B$4,4,1)))</f>
        <v>0</v>
      </c>
      <c r="F55" s="31">
        <f>IF($A55="",0,SUMIFS('Κινήσεις'!$D$5:$D$804,'Κινήσεις'!$B$5:$B$804,$A55,'Κινήσεις'!$A$5:$A$804,"&gt;="&amp;DATE('Κατηγορίες'!$B$4,4,1),'Κινήσεις'!$A$5:$A$804,"&lt;"&amp;DATE('Κατηγορίες'!$B$4,5,1)))</f>
        <v>0</v>
      </c>
      <c r="G55" s="31">
        <f>IF($A55="",0,SUMIFS('Κινήσεις'!$D$5:$D$804,'Κινήσεις'!$B$5:$B$804,$A55,'Κινήσεις'!$A$5:$A$804,"&gt;="&amp;DATE('Κατηγορίες'!$B$4,5,1),'Κινήσεις'!$A$5:$A$804,"&lt;"&amp;DATE('Κατηγορίες'!$B$4,6,1)))</f>
        <v>0</v>
      </c>
      <c r="H55" s="31">
        <f>IF($A55="",0,SUMIFS('Κινήσεις'!$D$5:$D$804,'Κινήσεις'!$B$5:$B$804,$A55,'Κινήσεις'!$A$5:$A$804,"&gt;="&amp;DATE('Κατηγορίες'!$B$4,6,1),'Κινήσεις'!$A$5:$A$804,"&lt;"&amp;DATE('Κατηγορίες'!$B$4,7,1)))</f>
        <v>0</v>
      </c>
      <c r="I55" s="31">
        <f>IF($A55="",0,SUMIFS('Κινήσεις'!$D$5:$D$804,'Κινήσεις'!$B$5:$B$804,$A55,'Κινήσεις'!$A$5:$A$804,"&gt;="&amp;DATE('Κατηγορίες'!$B$4,7,1),'Κινήσεις'!$A$5:$A$804,"&lt;"&amp;DATE('Κατηγορίες'!$B$4,8,1)))</f>
        <v>0</v>
      </c>
      <c r="J55" s="31">
        <f>IF($A55="",0,SUMIFS('Κινήσεις'!$D$5:$D$804,'Κινήσεις'!$B$5:$B$804,$A55,'Κινήσεις'!$A$5:$A$804,"&gt;="&amp;DATE('Κατηγορίες'!$B$4,8,1),'Κινήσεις'!$A$5:$A$804,"&lt;"&amp;DATE('Κατηγορίες'!$B$4,9,1)))</f>
        <v>0</v>
      </c>
      <c r="K55" s="31">
        <f>IF($A55="",0,SUMIFS('Κινήσεις'!$D$5:$D$804,'Κινήσεις'!$B$5:$B$804,$A55,'Κινήσεις'!$A$5:$A$804,"&gt;="&amp;DATE('Κατηγορίες'!$B$4,9,1),'Κινήσεις'!$A$5:$A$804,"&lt;"&amp;DATE('Κατηγορίες'!$B$4,10,1)))</f>
        <v>0</v>
      </c>
      <c r="L55" s="31">
        <f>IF($A55="",0,SUMIFS('Κινήσεις'!$D$5:$D$804,'Κινήσεις'!$B$5:$B$804,$A55,'Κινήσεις'!$A$5:$A$804,"&gt;="&amp;DATE('Κατηγορίες'!$B$4,10,1),'Κινήσεις'!$A$5:$A$804,"&lt;"&amp;DATE('Κατηγορίες'!$B$4,11,1)))</f>
        <v>0</v>
      </c>
      <c r="M55" s="31">
        <f>IF($A55="",0,SUMIFS('Κινήσεις'!$D$5:$D$804,'Κινήσεις'!$B$5:$B$804,$A55,'Κινήσεις'!$A$5:$A$804,"&gt;="&amp;DATE('Κατηγορίες'!$B$4,11,1),'Κινήσεις'!$A$5:$A$804,"&lt;"&amp;DATE('Κατηγορίες'!$B$4,12,1)))</f>
        <v>0</v>
      </c>
      <c r="N55" s="31">
        <f>IF($A55="",0,SUMIFS('Κινήσεις'!$D$5:$D$804,'Κινήσεις'!$B$5:$B$804,$A55,'Κινήσεις'!$A$5:$A$804,"&gt;="&amp;DATE('Κατηγορίες'!$B$4,12,1),'Κινήσεις'!$A$5:$A$804,"&lt;"&amp;DATE('Κατηγορίες'!$B$4,13,1)))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IF('Κατηγορίες'!A27="","",'Κατηγορίες'!A27)</f>
        <v>Σπίτι</v>
      </c>
      <c r="B56" s="26">
        <f>'Κατηγορίες'!D27</f>
        <v>0</v>
      </c>
      <c r="C56" s="26">
        <f>IF($A56="",0,SUMIFS('Κινήσεις'!$D$5:$D$804,'Κινήσεις'!$B$5:$B$804,$A56,'Κινήσεις'!$A$5:$A$804,"&gt;="&amp;DATE('Κατηγορίες'!$B$4,1,1),'Κινήσεις'!$A$5:$A$804,"&lt;"&amp;DATE('Κατηγορίες'!$B$4,2,1)))</f>
        <v>0</v>
      </c>
      <c r="D56" s="26">
        <f>IF($A56="",0,SUMIFS('Κινήσεις'!$D$5:$D$804,'Κινήσεις'!$B$5:$B$804,$A56,'Κινήσεις'!$A$5:$A$804,"&gt;="&amp;DATE('Κατηγορίες'!$B$4,2,1),'Κινήσεις'!$A$5:$A$804,"&lt;"&amp;DATE('Κατηγορίες'!$B$4,3,1)))</f>
        <v>0</v>
      </c>
      <c r="E56" s="26">
        <f>IF($A56="",0,SUMIFS('Κινήσεις'!$D$5:$D$804,'Κινήσεις'!$B$5:$B$804,$A56,'Κινήσεις'!$A$5:$A$804,"&gt;="&amp;DATE('Κατηγορίες'!$B$4,3,1),'Κινήσεις'!$A$5:$A$804,"&lt;"&amp;DATE('Κατηγορίες'!$B$4,4,1)))</f>
        <v>0</v>
      </c>
      <c r="F56" s="26">
        <f>IF($A56="",0,SUMIFS('Κινήσεις'!$D$5:$D$804,'Κινήσεις'!$B$5:$B$804,$A56,'Κινήσεις'!$A$5:$A$804,"&gt;="&amp;DATE('Κατηγορίες'!$B$4,4,1),'Κινήσεις'!$A$5:$A$804,"&lt;"&amp;DATE('Κατηγορίες'!$B$4,5,1)))</f>
        <v>0</v>
      </c>
      <c r="G56" s="26">
        <f>IF($A56="",0,SUMIFS('Κινήσεις'!$D$5:$D$804,'Κινήσεις'!$B$5:$B$804,$A56,'Κινήσεις'!$A$5:$A$804,"&gt;="&amp;DATE('Κατηγορίες'!$B$4,5,1),'Κινήσεις'!$A$5:$A$804,"&lt;"&amp;DATE('Κατηγορίες'!$B$4,6,1)))</f>
        <v>0</v>
      </c>
      <c r="H56" s="26">
        <f>IF($A56="",0,SUMIFS('Κινήσεις'!$D$5:$D$804,'Κινήσεις'!$B$5:$B$804,$A56,'Κινήσεις'!$A$5:$A$804,"&gt;="&amp;DATE('Κατηγορίες'!$B$4,6,1),'Κινήσεις'!$A$5:$A$804,"&lt;"&amp;DATE('Κατηγορίες'!$B$4,7,1)))</f>
        <v>0</v>
      </c>
      <c r="I56" s="26">
        <f>IF($A56="",0,SUMIFS('Κινήσεις'!$D$5:$D$804,'Κινήσεις'!$B$5:$B$804,$A56,'Κινήσεις'!$A$5:$A$804,"&gt;="&amp;DATE('Κατηγορίες'!$B$4,7,1),'Κινήσεις'!$A$5:$A$804,"&lt;"&amp;DATE('Κατηγορίες'!$B$4,8,1)))</f>
        <v>0</v>
      </c>
      <c r="J56" s="26">
        <f>IF($A56="",0,SUMIFS('Κινήσεις'!$D$5:$D$804,'Κινήσεις'!$B$5:$B$804,$A56,'Κινήσεις'!$A$5:$A$804,"&gt;="&amp;DATE('Κατηγορίες'!$B$4,8,1),'Κινήσεις'!$A$5:$A$804,"&lt;"&amp;DATE('Κατηγορίες'!$B$4,9,1)))</f>
        <v>0</v>
      </c>
      <c r="K56" s="26">
        <f>IF($A56="",0,SUMIFS('Κινήσεις'!$D$5:$D$804,'Κινήσεις'!$B$5:$B$804,$A56,'Κινήσεις'!$A$5:$A$804,"&gt;="&amp;DATE('Κατηγορίες'!$B$4,9,1),'Κινήσεις'!$A$5:$A$804,"&lt;"&amp;DATE('Κατηγορίες'!$B$4,10,1)))</f>
        <v>0</v>
      </c>
      <c r="L56" s="26">
        <f>IF($A56="",0,SUMIFS('Κινήσεις'!$D$5:$D$804,'Κινήσεις'!$B$5:$B$804,$A56,'Κινήσεις'!$A$5:$A$804,"&gt;="&amp;DATE('Κατηγορίες'!$B$4,10,1),'Κινήσεις'!$A$5:$A$804,"&lt;"&amp;DATE('Κατηγορίες'!$B$4,11,1)))</f>
        <v>0</v>
      </c>
      <c r="M56" s="26">
        <f>IF($A56="",0,SUMIFS('Κινήσεις'!$D$5:$D$804,'Κινήσεις'!$B$5:$B$804,$A56,'Κινήσεις'!$A$5:$A$804,"&gt;="&amp;DATE('Κατηγορίες'!$B$4,11,1),'Κινήσεις'!$A$5:$A$804,"&lt;"&amp;DATE('Κατηγορίες'!$B$4,12,1)))</f>
        <v>0</v>
      </c>
      <c r="N56" s="26">
        <f>IF($A56="",0,SUMIFS('Κινήσεις'!$D$5:$D$804,'Κινήσεις'!$B$5:$B$804,$A56,'Κινήσεις'!$A$5:$A$804,"&gt;="&amp;DATE('Κατηγορίες'!$B$4,12,1),'Κινήσεις'!$A$5:$A$804,"&lt;"&amp;DATE('Κατηγορίες'!$B$4,13,1)))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IF('Κατηγορίες'!A28="","",'Κατηγορίες'!A28)</f>
        <v>Αποταμίευση και επενδύσεις</v>
      </c>
      <c r="B57" s="31">
        <f>'Κατηγορίες'!D28</f>
        <v>0</v>
      </c>
      <c r="C57" s="31">
        <f>IF($A57="",0,SUMIFS('Κινήσεις'!$D$5:$D$804,'Κινήσεις'!$B$5:$B$804,$A57,'Κινήσεις'!$A$5:$A$804,"&gt;="&amp;DATE('Κατηγορίες'!$B$4,1,1),'Κινήσεις'!$A$5:$A$804,"&lt;"&amp;DATE('Κατηγορίες'!$B$4,2,1)))</f>
        <v>250</v>
      </c>
      <c r="D57" s="31">
        <f>IF($A57="",0,SUMIFS('Κινήσεις'!$D$5:$D$804,'Κινήσεις'!$B$5:$B$804,$A57,'Κινήσεις'!$A$5:$A$804,"&gt;="&amp;DATE('Κατηγορίες'!$B$4,2,1),'Κινήσεις'!$A$5:$A$804,"&lt;"&amp;DATE('Κατηγορίες'!$B$4,3,1)))</f>
        <v>0</v>
      </c>
      <c r="E57" s="31">
        <f>IF($A57="",0,SUMIFS('Κινήσεις'!$D$5:$D$804,'Κινήσεις'!$B$5:$B$804,$A57,'Κινήσεις'!$A$5:$A$804,"&gt;="&amp;DATE('Κατηγορίες'!$B$4,3,1),'Κινήσεις'!$A$5:$A$804,"&lt;"&amp;DATE('Κατηγορίες'!$B$4,4,1)))</f>
        <v>0</v>
      </c>
      <c r="F57" s="31">
        <f>IF($A57="",0,SUMIFS('Κινήσεις'!$D$5:$D$804,'Κινήσεις'!$B$5:$B$804,$A57,'Κινήσεις'!$A$5:$A$804,"&gt;="&amp;DATE('Κατηγορίες'!$B$4,4,1),'Κινήσεις'!$A$5:$A$804,"&lt;"&amp;DATE('Κατηγορίες'!$B$4,5,1)))</f>
        <v>0</v>
      </c>
      <c r="G57" s="31">
        <f>IF($A57="",0,SUMIFS('Κινήσεις'!$D$5:$D$804,'Κινήσεις'!$B$5:$B$804,$A57,'Κινήσεις'!$A$5:$A$804,"&gt;="&amp;DATE('Κατηγορίες'!$B$4,5,1),'Κινήσεις'!$A$5:$A$804,"&lt;"&amp;DATE('Κατηγορίες'!$B$4,6,1)))</f>
        <v>0</v>
      </c>
      <c r="H57" s="31">
        <f>IF($A57="",0,SUMIFS('Κινήσεις'!$D$5:$D$804,'Κινήσεις'!$B$5:$B$804,$A57,'Κινήσεις'!$A$5:$A$804,"&gt;="&amp;DATE('Κατηγορίες'!$B$4,6,1),'Κινήσεις'!$A$5:$A$804,"&lt;"&amp;DATE('Κατηγορίες'!$B$4,7,1)))</f>
        <v>0</v>
      </c>
      <c r="I57" s="31">
        <f>IF($A57="",0,SUMIFS('Κινήσεις'!$D$5:$D$804,'Κινήσεις'!$B$5:$B$804,$A57,'Κινήσεις'!$A$5:$A$804,"&gt;="&amp;DATE('Κατηγορίες'!$B$4,7,1),'Κινήσεις'!$A$5:$A$804,"&lt;"&amp;DATE('Κατηγορίες'!$B$4,8,1)))</f>
        <v>0</v>
      </c>
      <c r="J57" s="31">
        <f>IF($A57="",0,SUMIFS('Κινήσεις'!$D$5:$D$804,'Κινήσεις'!$B$5:$B$804,$A57,'Κινήσεις'!$A$5:$A$804,"&gt;="&amp;DATE('Κατηγορίες'!$B$4,8,1),'Κινήσεις'!$A$5:$A$804,"&lt;"&amp;DATE('Κατηγορίες'!$B$4,9,1)))</f>
        <v>0</v>
      </c>
      <c r="K57" s="31">
        <f>IF($A57="",0,SUMIFS('Κινήσεις'!$D$5:$D$804,'Κινήσεις'!$B$5:$B$804,$A57,'Κινήσεις'!$A$5:$A$804,"&gt;="&amp;DATE('Κατηγορίες'!$B$4,9,1),'Κινήσεις'!$A$5:$A$804,"&lt;"&amp;DATE('Κατηγορίες'!$B$4,10,1)))</f>
        <v>0</v>
      </c>
      <c r="L57" s="31">
        <f>IF($A57="",0,SUMIFS('Κινήσεις'!$D$5:$D$804,'Κινήσεις'!$B$5:$B$804,$A57,'Κινήσεις'!$A$5:$A$804,"&gt;="&amp;DATE('Κατηγορίες'!$B$4,10,1),'Κινήσεις'!$A$5:$A$804,"&lt;"&amp;DATE('Κατηγορίες'!$B$4,11,1)))</f>
        <v>0</v>
      </c>
      <c r="M57" s="31">
        <f>IF($A57="",0,SUMIFS('Κινήσεις'!$D$5:$D$804,'Κινήσεις'!$B$5:$B$804,$A57,'Κινήσεις'!$A$5:$A$804,"&gt;="&amp;DATE('Κατηγορίες'!$B$4,11,1),'Κινήσεις'!$A$5:$A$804,"&lt;"&amp;DATE('Κατηγορίες'!$B$4,12,1)))</f>
        <v>0</v>
      </c>
      <c r="N57" s="31">
        <f>IF($A57="",0,SUMIFS('Κινήσεις'!$D$5:$D$804,'Κινήσεις'!$B$5:$B$804,$A57,'Κινήσεις'!$A$5:$A$804,"&gt;="&amp;DATE('Κατηγορίες'!$B$4,12,1),'Κινήσεις'!$A$5:$A$804,"&lt;"&amp;DATE('Κατηγορίες'!$B$4,13,1)))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IF('Κατηγορίες'!A29="","",'Κατηγορίες'!A29)</f>
        <v>Δόσεις δανείων</v>
      </c>
      <c r="B58" s="26">
        <f>'Κατηγορίες'!D29</f>
        <v>0</v>
      </c>
      <c r="C58" s="26">
        <f>IF($A58="",0,SUMIFS('Κινήσεις'!$D$5:$D$804,'Κινήσεις'!$B$5:$B$804,$A58,'Κινήσεις'!$A$5:$A$804,"&gt;="&amp;DATE('Κατηγορίες'!$B$4,1,1),'Κινήσεις'!$A$5:$A$804,"&lt;"&amp;DATE('Κατηγορίες'!$B$4,2,1)))</f>
        <v>0</v>
      </c>
      <c r="D58" s="26">
        <f>IF($A58="",0,SUMIFS('Κινήσεις'!$D$5:$D$804,'Κινήσεις'!$B$5:$B$804,$A58,'Κινήσεις'!$A$5:$A$804,"&gt;="&amp;DATE('Κατηγορίες'!$B$4,2,1),'Κινήσεις'!$A$5:$A$804,"&lt;"&amp;DATE('Κατηγορίες'!$B$4,3,1)))</f>
        <v>0</v>
      </c>
      <c r="E58" s="26">
        <f>IF($A58="",0,SUMIFS('Κινήσεις'!$D$5:$D$804,'Κινήσεις'!$B$5:$B$804,$A58,'Κινήσεις'!$A$5:$A$804,"&gt;="&amp;DATE('Κατηγορίες'!$B$4,3,1),'Κινήσεις'!$A$5:$A$804,"&lt;"&amp;DATE('Κατηγορίες'!$B$4,4,1)))</f>
        <v>0</v>
      </c>
      <c r="F58" s="26">
        <f>IF($A58="",0,SUMIFS('Κινήσεις'!$D$5:$D$804,'Κινήσεις'!$B$5:$B$804,$A58,'Κινήσεις'!$A$5:$A$804,"&gt;="&amp;DATE('Κατηγορίες'!$B$4,4,1),'Κινήσεις'!$A$5:$A$804,"&lt;"&amp;DATE('Κατηγορίες'!$B$4,5,1)))</f>
        <v>0</v>
      </c>
      <c r="G58" s="26">
        <f>IF($A58="",0,SUMIFS('Κινήσεις'!$D$5:$D$804,'Κινήσεις'!$B$5:$B$804,$A58,'Κινήσεις'!$A$5:$A$804,"&gt;="&amp;DATE('Κατηγορίες'!$B$4,5,1),'Κινήσεις'!$A$5:$A$804,"&lt;"&amp;DATE('Κατηγορίες'!$B$4,6,1)))</f>
        <v>0</v>
      </c>
      <c r="H58" s="26">
        <f>IF($A58="",0,SUMIFS('Κινήσεις'!$D$5:$D$804,'Κινήσεις'!$B$5:$B$804,$A58,'Κινήσεις'!$A$5:$A$804,"&gt;="&amp;DATE('Κατηγορίες'!$B$4,6,1),'Κινήσεις'!$A$5:$A$804,"&lt;"&amp;DATE('Κατηγορίες'!$B$4,7,1)))</f>
        <v>0</v>
      </c>
      <c r="I58" s="26">
        <f>IF($A58="",0,SUMIFS('Κινήσεις'!$D$5:$D$804,'Κινήσεις'!$B$5:$B$804,$A58,'Κινήσεις'!$A$5:$A$804,"&gt;="&amp;DATE('Κατηγορίες'!$B$4,7,1),'Κινήσεις'!$A$5:$A$804,"&lt;"&amp;DATE('Κατηγορίες'!$B$4,8,1)))</f>
        <v>0</v>
      </c>
      <c r="J58" s="26">
        <f>IF($A58="",0,SUMIFS('Κινήσεις'!$D$5:$D$804,'Κινήσεις'!$B$5:$B$804,$A58,'Κινήσεις'!$A$5:$A$804,"&gt;="&amp;DATE('Κατηγορίες'!$B$4,8,1),'Κινήσεις'!$A$5:$A$804,"&lt;"&amp;DATE('Κατηγορίες'!$B$4,9,1)))</f>
        <v>0</v>
      </c>
      <c r="K58" s="26">
        <f>IF($A58="",0,SUMIFS('Κινήσεις'!$D$5:$D$804,'Κινήσεις'!$B$5:$B$804,$A58,'Κινήσεις'!$A$5:$A$804,"&gt;="&amp;DATE('Κατηγορίες'!$B$4,9,1),'Κινήσεις'!$A$5:$A$804,"&lt;"&amp;DATE('Κατηγορίες'!$B$4,10,1)))</f>
        <v>0</v>
      </c>
      <c r="L58" s="26">
        <f>IF($A58="",0,SUMIFS('Κινήσεις'!$D$5:$D$804,'Κινήσεις'!$B$5:$B$804,$A58,'Κινήσεις'!$A$5:$A$804,"&gt;="&amp;DATE('Κατηγορίες'!$B$4,10,1),'Κινήσεις'!$A$5:$A$804,"&lt;"&amp;DATE('Κατηγορίες'!$B$4,11,1)))</f>
        <v>0</v>
      </c>
      <c r="M58" s="26">
        <f>IF($A58="",0,SUMIFS('Κινήσεις'!$D$5:$D$804,'Κινήσεις'!$B$5:$B$804,$A58,'Κινήσεις'!$A$5:$A$804,"&gt;="&amp;DATE('Κατηγορίες'!$B$4,11,1),'Κινήσεις'!$A$5:$A$804,"&lt;"&amp;DATE('Κατηγορίες'!$B$4,12,1)))</f>
        <v>0</v>
      </c>
      <c r="N58" s="26">
        <f>IF($A58="",0,SUMIFS('Κινήσεις'!$D$5:$D$804,'Κινήσεις'!$B$5:$B$804,$A58,'Κινήσεις'!$A$5:$A$804,"&gt;="&amp;DATE('Κατηγορίες'!$B$4,12,1),'Κινήσεις'!$A$5:$A$804,"&lt;"&amp;DATE('Κατηγορίες'!$B$4,13,1)))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IF('Κατηγορίες'!A30="","",'Κατηγορίες'!A30)</f>
        <v>Λοιπά</v>
      </c>
      <c r="B59" s="31">
        <f>'Κατηγορίες'!D30</f>
        <v>0</v>
      </c>
      <c r="C59" s="31">
        <f>IF($A59="",0,SUMIFS('Κινήσεις'!$D$5:$D$804,'Κινήσεις'!$B$5:$B$804,$A59,'Κινήσεις'!$A$5:$A$804,"&gt;="&amp;DATE('Κατηγορίες'!$B$4,1,1),'Κινήσεις'!$A$5:$A$804,"&lt;"&amp;DATE('Κατηγορίες'!$B$4,2,1)))</f>
        <v>0</v>
      </c>
      <c r="D59" s="31">
        <f>IF($A59="",0,SUMIFS('Κινήσεις'!$D$5:$D$804,'Κινήσεις'!$B$5:$B$804,$A59,'Κινήσεις'!$A$5:$A$804,"&gt;="&amp;DATE('Κατηγορίες'!$B$4,2,1),'Κινήσεις'!$A$5:$A$804,"&lt;"&amp;DATE('Κατηγορίες'!$B$4,3,1)))</f>
        <v>0</v>
      </c>
      <c r="E59" s="31">
        <f>IF($A59="",0,SUMIFS('Κινήσεις'!$D$5:$D$804,'Κινήσεις'!$B$5:$B$804,$A59,'Κινήσεις'!$A$5:$A$804,"&gt;="&amp;DATE('Κατηγορίες'!$B$4,3,1),'Κινήσεις'!$A$5:$A$804,"&lt;"&amp;DATE('Κατηγορίες'!$B$4,4,1)))</f>
        <v>0</v>
      </c>
      <c r="F59" s="31">
        <f>IF($A59="",0,SUMIFS('Κινήσεις'!$D$5:$D$804,'Κινήσεις'!$B$5:$B$804,$A59,'Κινήσεις'!$A$5:$A$804,"&gt;="&amp;DATE('Κατηγορίες'!$B$4,4,1),'Κινήσεις'!$A$5:$A$804,"&lt;"&amp;DATE('Κατηγορίες'!$B$4,5,1)))</f>
        <v>0</v>
      </c>
      <c r="G59" s="31">
        <f>IF($A59="",0,SUMIFS('Κινήσεις'!$D$5:$D$804,'Κινήσεις'!$B$5:$B$804,$A59,'Κινήσεις'!$A$5:$A$804,"&gt;="&amp;DATE('Κατηγορίες'!$B$4,5,1),'Κινήσεις'!$A$5:$A$804,"&lt;"&amp;DATE('Κατηγορίες'!$B$4,6,1)))</f>
        <v>0</v>
      </c>
      <c r="H59" s="31">
        <f>IF($A59="",0,SUMIFS('Κινήσεις'!$D$5:$D$804,'Κινήσεις'!$B$5:$B$804,$A59,'Κινήσεις'!$A$5:$A$804,"&gt;="&amp;DATE('Κατηγορίες'!$B$4,6,1),'Κινήσεις'!$A$5:$A$804,"&lt;"&amp;DATE('Κατηγορίες'!$B$4,7,1)))</f>
        <v>0</v>
      </c>
      <c r="I59" s="31">
        <f>IF($A59="",0,SUMIFS('Κινήσεις'!$D$5:$D$804,'Κινήσεις'!$B$5:$B$804,$A59,'Κινήσεις'!$A$5:$A$804,"&gt;="&amp;DATE('Κατηγορίες'!$B$4,7,1),'Κινήσεις'!$A$5:$A$804,"&lt;"&amp;DATE('Κατηγορίες'!$B$4,8,1)))</f>
        <v>0</v>
      </c>
      <c r="J59" s="31">
        <f>IF($A59="",0,SUMIFS('Κινήσεις'!$D$5:$D$804,'Κινήσεις'!$B$5:$B$804,$A59,'Κινήσεις'!$A$5:$A$804,"&gt;="&amp;DATE('Κατηγορίες'!$B$4,8,1),'Κινήσεις'!$A$5:$A$804,"&lt;"&amp;DATE('Κατηγορίες'!$B$4,9,1)))</f>
        <v>0</v>
      </c>
      <c r="K59" s="31">
        <f>IF($A59="",0,SUMIFS('Κινήσεις'!$D$5:$D$804,'Κινήσεις'!$B$5:$B$804,$A59,'Κινήσεις'!$A$5:$A$804,"&gt;="&amp;DATE('Κατηγορίες'!$B$4,9,1),'Κινήσεις'!$A$5:$A$804,"&lt;"&amp;DATE('Κατηγορίες'!$B$4,10,1)))</f>
        <v>0</v>
      </c>
      <c r="L59" s="31">
        <f>IF($A59="",0,SUMIFS('Κινήσεις'!$D$5:$D$804,'Κινήσεις'!$B$5:$B$804,$A59,'Κινήσεις'!$A$5:$A$804,"&gt;="&amp;DATE('Κατηγορίες'!$B$4,10,1),'Κινήσεις'!$A$5:$A$804,"&lt;"&amp;DATE('Κατηγορίες'!$B$4,11,1)))</f>
        <v>0</v>
      </c>
      <c r="M59" s="31">
        <f>IF($A59="",0,SUMIFS('Κινήσεις'!$D$5:$D$804,'Κινήσεις'!$B$5:$B$804,$A59,'Κινήσεις'!$A$5:$A$804,"&gt;="&amp;DATE('Κατηγορίες'!$B$4,11,1),'Κινήσεις'!$A$5:$A$804,"&lt;"&amp;DATE('Κατηγορίες'!$B$4,12,1)))</f>
        <v>0</v>
      </c>
      <c r="N59" s="31">
        <f>IF($A59="",0,SUMIFS('Κινήσεις'!$D$5:$D$804,'Κινήσεις'!$B$5:$B$804,$A59,'Κινήσεις'!$A$5:$A$804,"&gt;="&amp;DATE('Κατηγορίες'!$B$4,12,1),'Κινήσεις'!$A$5:$A$804,"&lt;"&amp;DATE('Κατηγορίες'!$B$4,13,1)))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{CB46F42E-A6EE-4E83-AF23-483BBCA25E16}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46F42E-A6EE-4E83-AF23-483BBCA25E16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Οδηγίες</vt:lpstr>
      <vt:lpstr>Κατηγορίες</vt:lpstr>
      <vt:lpstr>Κινήσεις</vt:lpstr>
      <vt:lpstr>Σύνοψη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